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3"/>
  </bookViews>
  <sheets>
    <sheet name="стр1 (2)" sheetId="1" r:id="rId1"/>
    <sheet name="Лист1" sheetId="2" r:id="rId2"/>
    <sheet name="стр1" sheetId="3" r:id="rId3"/>
    <sheet name="от победителя" sheetId="4" r:id="rId4"/>
  </sheets>
  <definedNames>
    <definedName name="_xlnm.Print_Titles" localSheetId="1">'Лист1'!$A:$B,'Лист1'!$7:$8</definedName>
    <definedName name="_xlnm.Print_Titles" localSheetId="3">'от победителя'!$A:$B,'от победителя'!$7:$8</definedName>
    <definedName name="_xlnm.Print_Area" localSheetId="1">'Лист1'!$A$1:$H$76</definedName>
    <definedName name="_xlnm.Print_Area" localSheetId="2">'стр1'!$A$1:$DD$296</definedName>
    <definedName name="_xlnm.Print_Area" localSheetId="0">'стр1 (2)'!$A$1:$BU$296</definedName>
  </definedNames>
  <calcPr fullCalcOnLoad="1"/>
</workbook>
</file>

<file path=xl/sharedStrings.xml><?xml version="1.0" encoding="utf-8"?>
<sst xmlns="http://schemas.openxmlformats.org/spreadsheetml/2006/main" count="852" uniqueCount="332">
  <si>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</si>
  <si>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</si>
  <si>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</si>
  <si>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</si>
  <si>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</si>
  <si>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</si>
  <si>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</si>
  <si>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</si>
  <si>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</si>
  <si>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</si>
  <si>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</si>
  <si>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</si>
  <si>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</si>
  <si>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</si>
  <si>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</si>
  <si>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</si>
  <si>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</si>
  <si>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</si>
  <si>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</si>
  <si>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</si>
  <si>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</si>
  <si>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</si>
  <si>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</si>
  <si>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</si>
  <si>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</si>
  <si>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</si>
  <si>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</si>
  <si>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</si>
  <si>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</si>
  <si>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</si>
  <si>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</si>
  <si>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</si>
  <si>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</si>
  <si>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</si>
  <si>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</si>
  <si>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</si>
  <si>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</si>
  <si>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</si>
  <si>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</si>
  <si>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</si>
  <si>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</si>
  <si>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</si>
  <si>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</si>
  <si>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</si>
  <si>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</si>
  <si>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</si>
  <si>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</si>
  <si>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</si>
  <si>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</si>
  <si>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</si>
  <si>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</si>
  <si>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</si>
  <si>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</si>
  <si>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</si>
  <si>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</si>
  <si>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</si>
  <si>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</si>
  <si>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</si>
  <si>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</si>
  <si>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</si>
  <si>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</si>
  <si>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</si>
  <si>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</si>
  <si>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</si>
  <si>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</si>
  <si>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</si>
  <si>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</si>
  <si>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</si>
  <si>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</si>
  <si>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</si>
  <si>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</si>
  <si>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</si>
  <si>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</si>
  <si>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</si>
  <si>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</si>
  <si>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</si>
  <si>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</si>
  <si>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</si>
  <si>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</si>
  <si>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</si>
  <si>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</si>
  <si>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</si>
  <si>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</si>
  <si>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</si>
  <si>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</si>
  <si>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</si>
  <si>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</si>
  <si>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</si>
  <si>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</si>
  <si>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</si>
  <si>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</si>
  <si>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</si>
  <si>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</si>
  <si>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</si>
  <si>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</si>
  <si>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</si>
  <si>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</si>
  <si>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</si>
  <si>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</si>
  <si>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</si>
  <si>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</si>
  <si>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</si>
  <si>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</si>
  <si>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</si>
  <si>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</si>
  <si>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</si>
  <si>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</si>
  <si>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</si>
  <si>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</si>
  <si>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</si>
  <si>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</si>
  <si>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</si>
  <si>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</si>
  <si>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</si>
  <si>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</si>
  <si>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</si>
  <si>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</si>
  <si>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</si>
  <si>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</si>
  <si>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</si>
  <si>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</si>
  <si>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</si>
  <si>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</si>
  <si>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</si>
  <si>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</si>
  <si>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</si>
  <si>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</si>
  <si>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</si>
  <si>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</si>
  <si>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</si>
  <si>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</si>
  <si>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</si>
  <si>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</si>
  <si>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</si>
  <si>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</si>
  <si>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</si>
  <si>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</si>
  <si>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</si>
  <si>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</si>
  <si>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</si>
  <si>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</si>
  <si>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</si>
  <si>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</si>
  <si>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</si>
  <si>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</si>
  <si>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</si>
  <si>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</si>
  <si>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</si>
  <si>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</si>
  <si>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</si>
  <si>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</si>
  <si>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</si>
  <si>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</si>
  <si>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</si>
  <si>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</si>
  <si>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</si>
  <si>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</si>
  <si>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</si>
  <si>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</si>
  <si>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</si>
  <si>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</si>
  <si>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</si>
  <si>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</si>
  <si>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</si>
  <si>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</si>
  <si>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</si>
  <si>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</si>
  <si>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</si>
  <si>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</si>
  <si>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</si>
  <si>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</si>
  <si>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</si>
  <si>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</si>
  <si>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</si>
  <si>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</si>
  <si>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</si>
  <si>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</si>
  <si>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</si>
  <si>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</si>
  <si>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</si>
  <si>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</si>
  <si>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</si>
  <si>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</si>
  <si>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</si>
  <si>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</si>
  <si>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</si>
  <si>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</si>
  <si>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</si>
  <si>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</si>
  <si>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</si>
  <si>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</si>
  <si>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</si>
  <si>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</si>
  <si>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</si>
  <si>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</si>
  <si>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</si>
  <si>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</si>
  <si>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</si>
  <si>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</si>
  <si>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</si>
  <si>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</si>
  <si>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</si>
  <si>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</si>
  <si>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</si>
  <si>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</si>
  <si>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</si>
  <si>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</si>
  <si>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</si>
  <si>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</si>
  <si>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</si>
  <si>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</si>
  <si>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</si>
  <si>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</si>
  <si>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</si>
  <si>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</si>
  <si>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</si>
  <si>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</si>
  <si>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</si>
  <si>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</si>
  <si>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</si>
  <si>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</si>
  <si>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</si>
  <si>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</si>
  <si>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</si>
  <si>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</si>
  <si>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</si>
  <si>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</si>
  <si>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</si>
  <si>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</si>
  <si>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</si>
  <si>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</si>
  <si>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</si>
  <si>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</si>
  <si>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</si>
  <si>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</si>
  <si>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</si>
  <si>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</si>
  <si>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</si>
  <si>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</si>
  <si>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</si>
  <si>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</si>
  <si>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</si>
  <si>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</si>
  <si>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</si>
  <si>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</si>
  <si>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</si>
  <si>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</si>
  <si>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</si>
  <si>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</si>
  <si>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</si>
  <si>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</si>
  <si>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</si>
  <si>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</si>
  <si>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</si>
  <si>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</si>
  <si>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</si>
  <si>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</si>
  <si>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</si>
  <si>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</si>
  <si>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</si>
  <si>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</si>
  <si>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</si>
  <si>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</si>
  <si>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</si>
  <si>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</si>
  <si>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</si>
  <si>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</si>
  <si>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</si>
  <si>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</si>
  <si>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</si>
  <si>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</si>
  <si>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</si>
  <si>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</si>
  <si>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</si>
  <si>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</si>
  <si>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</si>
  <si>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</si>
  <si>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</si>
  <si>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</si>
  <si>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</si>
  <si>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</si>
  <si>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</si>
  <si>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</si>
  <si>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</si>
  <si>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</si>
  <si>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</si>
  <si>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</si>
  <si>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</si>
  <si>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</si>
  <si>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</si>
  <si>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</si>
  <si>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10. Ремонт, замена внутридомовых электрических сетей</t>
  </si>
  <si>
    <t>11. Ремонт тротуаров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</si>
  <si>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</si>
  <si>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</si>
  <si>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</si>
  <si>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</si>
  <si>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2-х этажные благоустроенные дома</t>
  </si>
  <si>
    <t>2-х этажные деревянные здания с печным отоплением, водоснабжением, канализацией</t>
  </si>
  <si>
    <t>Котласская, 28</t>
  </si>
  <si>
    <t>Шабалина, 19</t>
  </si>
  <si>
    <t>Р. Люксембург, 68</t>
  </si>
  <si>
    <t>Лот № 1 Ломоносовский территориальный округ</t>
  </si>
  <si>
    <t>общая площадь жилых помещений</t>
  </si>
  <si>
    <t>Площадь  застройки</t>
  </si>
  <si>
    <t>площадь, кровли, м²</t>
  </si>
  <si>
    <t>12. Ремонт печей, в том числе топливной камеры, дымоходов, топочной арматуры</t>
  </si>
  <si>
    <t>Стоимость работ в месяц на 1 кв.м. общей площади жилый помещений, руб.</t>
  </si>
  <si>
    <t>Стоимость работ   руб.</t>
  </si>
  <si>
    <t>ул. Корабельная л.15</t>
  </si>
  <si>
    <t>ул. Кучина д.1</t>
  </si>
  <si>
    <t>ул. Мещерского д.2</t>
  </si>
  <si>
    <t>ул. Конечная д.15</t>
  </si>
  <si>
    <t>ул. Адмирала Кузнецова д.32</t>
  </si>
  <si>
    <t>ул. Советская д.54</t>
  </si>
  <si>
    <t>пер. Водников д.11</t>
  </si>
  <si>
    <t>Стоимость работ (рублей)</t>
  </si>
  <si>
    <t>1 раз в год</t>
  </si>
  <si>
    <t>Количество печей</t>
  </si>
  <si>
    <t>МВК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</si>
  <si>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</si>
  <si>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</si>
  <si>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</si>
  <si>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</si>
  <si>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</si>
  <si>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</si>
  <si>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</si>
  <si>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благоустроенные без центрального отопления без газоснабжения</t>
  </si>
  <si>
    <t xml:space="preserve">деревянные неблагоустроенные без газоснабжения </t>
  </si>
  <si>
    <t>Деревянные двухэтажные благоустроенные с газоснабжением</t>
  </si>
  <si>
    <t xml:space="preserve">благоустроенные без центрального отопления с газоснабжением </t>
  </si>
  <si>
    <t>Лот № 1 Соломбальский территориальный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</si>
</sst>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hidden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2" fontId="1" fillId="0" borderId="25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28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28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98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123" t="s">
        <v>0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</row>
    <row r="2" s="1" customFormat="1" ht="11.25" customHeight="1"/>
    <row r="3" spans="17:73" ht="15.75">
      <c r="Q3" s="171" t="s">
        <v>1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</row>
    <row r="4" spans="17:73" ht="23.25" customHeight="1"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</row>
    <row r="5" spans="17:73" s="3" customFormat="1" ht="13.5" customHeight="1">
      <c r="Q5" s="172" t="s">
        <v>2</v>
      </c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</row>
    <row r="6" spans="17:73" ht="15.75"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</row>
    <row r="7" spans="17:73" s="3" customFormat="1" ht="13.5" customHeight="1">
      <c r="Q7" s="172" t="s">
        <v>3</v>
      </c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</row>
    <row r="8" spans="17:73" ht="15.75"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</row>
    <row r="9" spans="17:73" s="3" customFormat="1" ht="13.5" customHeight="1">
      <c r="Q9" s="172" t="s">
        <v>4</v>
      </c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</row>
    <row r="10" spans="17:73" ht="15.75"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</row>
    <row r="11" spans="17:73" s="3" customFormat="1" ht="13.5" customHeight="1">
      <c r="Q11" s="172" t="s">
        <v>5</v>
      </c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</row>
    <row r="12" spans="23:66" ht="15.75">
      <c r="W12" s="2" t="s">
        <v>6</v>
      </c>
      <c r="Y12" s="174"/>
      <c r="Z12" s="174"/>
      <c r="AA12" s="174"/>
      <c r="AB12" s="174"/>
      <c r="AC12" s="174"/>
      <c r="AD12" s="2" t="s">
        <v>6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75">
        <v>200</v>
      </c>
      <c r="BF12" s="175"/>
      <c r="BG12" s="175"/>
      <c r="BH12" s="175"/>
      <c r="BI12" s="175"/>
      <c r="BJ12" s="175"/>
      <c r="BK12" s="173"/>
      <c r="BL12" s="173"/>
      <c r="BM12" s="173"/>
      <c r="BN12" s="2" t="s">
        <v>7</v>
      </c>
    </row>
    <row r="13" spans="33:56" s="3" customFormat="1" ht="12.75" customHeight="1">
      <c r="AG13" s="172" t="s">
        <v>8</v>
      </c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</row>
    <row r="14" ht="14.25" customHeight="1"/>
    <row r="15" spans="1:73" s="5" customFormat="1" ht="16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</row>
    <row r="16" spans="1:73" s="5" customFormat="1" ht="19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</row>
    <row r="17" spans="1:73" s="5" customFormat="1" ht="15.7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</row>
    <row r="18" spans="1:73" s="5" customFormat="1" ht="15.7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</row>
    <row r="21" ht="10.5" customHeight="1"/>
    <row r="22" spans="1:73" ht="82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 t="s">
        <v>14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 t="s">
        <v>15</v>
      </c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 t="s">
        <v>16</v>
      </c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</row>
    <row r="23" spans="1:73" ht="17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</row>
    <row r="24" spans="1:73" ht="15.75" customHeight="1">
      <c r="A24" s="138" t="s">
        <v>18</v>
      </c>
      <c r="B24" s="138"/>
      <c r="C24" s="138"/>
      <c r="D24" s="138"/>
      <c r="E24" s="138"/>
      <c r="F24" s="138"/>
      <c r="G24" s="138"/>
      <c r="H24" s="138"/>
      <c r="I24" s="139"/>
      <c r="J24" s="7"/>
      <c r="K24" s="126"/>
      <c r="L24" s="126"/>
      <c r="M24" s="126"/>
      <c r="N24" s="126"/>
      <c r="O24" s="126"/>
      <c r="P24" s="126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44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  <c r="BC24" s="144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6"/>
    </row>
    <row r="25" spans="1:73" ht="33" customHeight="1">
      <c r="A25" s="140"/>
      <c r="B25" s="140"/>
      <c r="C25" s="140"/>
      <c r="D25" s="140"/>
      <c r="E25" s="140"/>
      <c r="F25" s="140"/>
      <c r="G25" s="140"/>
      <c r="H25" s="140"/>
      <c r="I25" s="141"/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  <c r="AK25" s="147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9"/>
    </row>
    <row r="26" spans="1:73" ht="15.75" customHeight="1">
      <c r="A26" s="138" t="s">
        <v>20</v>
      </c>
      <c r="B26" s="138"/>
      <c r="C26" s="138"/>
      <c r="D26" s="138"/>
      <c r="E26" s="138"/>
      <c r="F26" s="138"/>
      <c r="G26" s="138"/>
      <c r="H26" s="138"/>
      <c r="I26" s="139"/>
      <c r="J26" s="7"/>
      <c r="K26" s="126"/>
      <c r="L26" s="126"/>
      <c r="M26" s="126"/>
      <c r="N26" s="126"/>
      <c r="O26" s="126"/>
      <c r="P26" s="126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144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44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6"/>
    </row>
    <row r="27" spans="1:73" ht="17.25" customHeight="1">
      <c r="A27" s="140"/>
      <c r="B27" s="140"/>
      <c r="C27" s="140"/>
      <c r="D27" s="140"/>
      <c r="E27" s="140"/>
      <c r="F27" s="140"/>
      <c r="G27" s="140"/>
      <c r="H27" s="140"/>
      <c r="I27" s="141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47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9"/>
      <c r="BC27" s="147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9"/>
    </row>
    <row r="28" spans="1:73" ht="15.75" customHeight="1">
      <c r="A28" s="138" t="s">
        <v>21</v>
      </c>
      <c r="B28" s="138"/>
      <c r="C28" s="138"/>
      <c r="D28" s="138"/>
      <c r="E28" s="138"/>
      <c r="F28" s="138"/>
      <c r="G28" s="138"/>
      <c r="H28" s="138"/>
      <c r="I28" s="139"/>
      <c r="J28" s="7"/>
      <c r="K28" s="126"/>
      <c r="L28" s="126"/>
      <c r="M28" s="126"/>
      <c r="N28" s="126"/>
      <c r="O28" s="126"/>
      <c r="P28" s="126"/>
      <c r="Q28" s="8"/>
      <c r="R28" s="142" t="s">
        <v>22</v>
      </c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44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6"/>
      <c r="BC28" s="14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6"/>
    </row>
    <row r="29" spans="1:73" ht="17.25" customHeight="1">
      <c r="A29" s="140"/>
      <c r="B29" s="140"/>
      <c r="C29" s="140"/>
      <c r="D29" s="140"/>
      <c r="E29" s="140"/>
      <c r="F29" s="140"/>
      <c r="G29" s="140"/>
      <c r="H29" s="140"/>
      <c r="I29" s="141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  <c r="AK29" s="147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/>
      <c r="BC29" s="147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9"/>
    </row>
    <row r="30" spans="1:73" ht="15.75" customHeight="1">
      <c r="A30" s="138" t="s">
        <v>23</v>
      </c>
      <c r="B30" s="138"/>
      <c r="C30" s="138"/>
      <c r="D30" s="138"/>
      <c r="E30" s="138"/>
      <c r="F30" s="138"/>
      <c r="G30" s="138"/>
      <c r="H30" s="138"/>
      <c r="I30" s="139"/>
      <c r="J30" s="7"/>
      <c r="K30" s="126"/>
      <c r="L30" s="126"/>
      <c r="M30" s="126"/>
      <c r="N30" s="126"/>
      <c r="O30" s="126"/>
      <c r="P30" s="126"/>
      <c r="Q30" s="8"/>
      <c r="R30" s="142" t="s">
        <v>24</v>
      </c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3"/>
      <c r="AK30" s="144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144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6"/>
    </row>
    <row r="31" spans="1:73" ht="33.75" customHeight="1">
      <c r="A31" s="140"/>
      <c r="B31" s="140"/>
      <c r="C31" s="140"/>
      <c r="D31" s="140"/>
      <c r="E31" s="140"/>
      <c r="F31" s="140"/>
      <c r="G31" s="140"/>
      <c r="H31" s="140"/>
      <c r="I31" s="141"/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  <c r="AK31" s="147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147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9"/>
    </row>
    <row r="32" spans="1:73" ht="15.75" customHeight="1">
      <c r="A32" s="138" t="s">
        <v>25</v>
      </c>
      <c r="B32" s="138"/>
      <c r="C32" s="138"/>
      <c r="D32" s="138"/>
      <c r="E32" s="138"/>
      <c r="F32" s="138"/>
      <c r="G32" s="138"/>
      <c r="H32" s="138"/>
      <c r="I32" s="139"/>
      <c r="J32" s="7"/>
      <c r="K32" s="126"/>
      <c r="L32" s="126"/>
      <c r="M32" s="126"/>
      <c r="N32" s="126"/>
      <c r="O32" s="126"/>
      <c r="P32" s="126"/>
      <c r="Q32" s="8"/>
      <c r="R32" s="142" t="s">
        <v>24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3"/>
      <c r="AK32" s="144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6"/>
    </row>
    <row r="33" spans="1:73" ht="33" customHeight="1">
      <c r="A33" s="140"/>
      <c r="B33" s="140"/>
      <c r="C33" s="140"/>
      <c r="D33" s="140"/>
      <c r="E33" s="140"/>
      <c r="F33" s="140"/>
      <c r="G33" s="140"/>
      <c r="H33" s="140"/>
      <c r="I33" s="141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3"/>
      <c r="AK33" s="147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147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9"/>
    </row>
    <row r="34" spans="1:73" ht="15.75" customHeight="1">
      <c r="A34" s="138" t="s">
        <v>26</v>
      </c>
      <c r="B34" s="138"/>
      <c r="C34" s="138"/>
      <c r="D34" s="138"/>
      <c r="E34" s="138"/>
      <c r="F34" s="138"/>
      <c r="G34" s="138"/>
      <c r="H34" s="138"/>
      <c r="I34" s="139"/>
      <c r="J34" s="7"/>
      <c r="K34" s="126"/>
      <c r="L34" s="126"/>
      <c r="M34" s="126"/>
      <c r="N34" s="126"/>
      <c r="O34" s="126"/>
      <c r="P34" s="126"/>
      <c r="Q34" s="8"/>
      <c r="R34" s="142" t="s">
        <v>24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3"/>
      <c r="AK34" s="144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144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6"/>
    </row>
    <row r="35" spans="1:73" ht="17.25" customHeight="1">
      <c r="A35" s="140"/>
      <c r="B35" s="140"/>
      <c r="C35" s="140"/>
      <c r="D35" s="140"/>
      <c r="E35" s="140"/>
      <c r="F35" s="140"/>
      <c r="G35" s="140"/>
      <c r="H35" s="140"/>
      <c r="I35" s="141"/>
      <c r="J35" s="15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  <c r="AK35" s="147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147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9"/>
    </row>
    <row r="36" spans="1:73" ht="15.75" customHeight="1">
      <c r="A36" s="138" t="s">
        <v>27</v>
      </c>
      <c r="B36" s="138"/>
      <c r="C36" s="138"/>
      <c r="D36" s="138"/>
      <c r="E36" s="138"/>
      <c r="F36" s="138"/>
      <c r="G36" s="138"/>
      <c r="H36" s="138"/>
      <c r="I36" s="139"/>
      <c r="J36" s="7"/>
      <c r="K36" s="126"/>
      <c r="L36" s="126"/>
      <c r="M36" s="126"/>
      <c r="N36" s="126"/>
      <c r="O36" s="126"/>
      <c r="P36" s="126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44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6"/>
      <c r="BC36" s="144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6"/>
    </row>
    <row r="37" spans="1:73" ht="3.75" customHeight="1">
      <c r="A37" s="140"/>
      <c r="B37" s="140"/>
      <c r="C37" s="140"/>
      <c r="D37" s="140"/>
      <c r="E37" s="140"/>
      <c r="F37" s="140"/>
      <c r="G37" s="140"/>
      <c r="H37" s="140"/>
      <c r="I37" s="141"/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147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9"/>
      <c r="BC37" s="147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9"/>
    </row>
    <row r="38" spans="1:73" ht="15.75">
      <c r="A38" s="140" t="s">
        <v>28</v>
      </c>
      <c r="B38" s="140"/>
      <c r="C38" s="140"/>
      <c r="D38" s="140"/>
      <c r="E38" s="140"/>
      <c r="F38" s="140"/>
      <c r="G38" s="140"/>
      <c r="H38" s="140"/>
      <c r="I38" s="141"/>
      <c r="J38" s="1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9"/>
      <c r="BC38" s="147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9"/>
    </row>
    <row r="39" spans="1:73" ht="48" customHeight="1">
      <c r="A39" s="140" t="s">
        <v>29</v>
      </c>
      <c r="B39" s="140"/>
      <c r="C39" s="140"/>
      <c r="D39" s="140"/>
      <c r="E39" s="140"/>
      <c r="F39" s="140"/>
      <c r="G39" s="140"/>
      <c r="H39" s="140"/>
      <c r="I39" s="141"/>
      <c r="J39" s="1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147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9"/>
      <c r="BC39" s="147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9"/>
    </row>
    <row r="40" spans="1:73" ht="64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 t="s">
        <v>14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 t="s">
        <v>15</v>
      </c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 t="s">
        <v>16</v>
      </c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</row>
    <row r="41" spans="1:73" ht="32.2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</row>
    <row r="42" spans="1:73" ht="15.7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9"/>
      <c r="J42" s="7"/>
      <c r="K42" s="126"/>
      <c r="L42" s="126"/>
      <c r="M42" s="126"/>
      <c r="N42" s="126"/>
      <c r="O42" s="126"/>
      <c r="P42" s="126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44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144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6"/>
    </row>
    <row r="43" spans="1:73" ht="17.25" customHeight="1">
      <c r="A43" s="140"/>
      <c r="B43" s="140"/>
      <c r="C43" s="140"/>
      <c r="D43" s="140"/>
      <c r="E43" s="140"/>
      <c r="F43" s="140"/>
      <c r="G43" s="140"/>
      <c r="H43" s="140"/>
      <c r="I43" s="141"/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9"/>
      <c r="BC43" s="147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</row>
    <row r="44" spans="1:73" ht="17.25" customHeight="1">
      <c r="A44" s="140" t="s">
        <v>32</v>
      </c>
      <c r="B44" s="140"/>
      <c r="C44" s="140"/>
      <c r="D44" s="140"/>
      <c r="E44" s="140"/>
      <c r="F44" s="140"/>
      <c r="G44" s="140"/>
      <c r="H44" s="140"/>
      <c r="I44" s="141"/>
      <c r="J44" s="14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147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9"/>
      <c r="BC44" s="147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9"/>
    </row>
    <row r="45" spans="1:73" ht="15.75" customHeight="1">
      <c r="A45" s="138" t="s">
        <v>33</v>
      </c>
      <c r="B45" s="138"/>
      <c r="C45" s="138"/>
      <c r="D45" s="138"/>
      <c r="E45" s="138"/>
      <c r="F45" s="138"/>
      <c r="G45" s="138"/>
      <c r="H45" s="138"/>
      <c r="I45" s="139"/>
      <c r="J45" s="7"/>
      <c r="K45" s="126"/>
      <c r="L45" s="126"/>
      <c r="M45" s="126"/>
      <c r="N45" s="126"/>
      <c r="O45" s="126"/>
      <c r="P45" s="126"/>
      <c r="Q45" s="8"/>
      <c r="R45" s="142" t="s">
        <v>19</v>
      </c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144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6"/>
      <c r="BC45" s="144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6"/>
    </row>
    <row r="46" spans="1:73" ht="17.25" customHeight="1">
      <c r="A46" s="140"/>
      <c r="B46" s="140"/>
      <c r="C46" s="140"/>
      <c r="D46" s="140"/>
      <c r="E46" s="140"/>
      <c r="F46" s="140"/>
      <c r="G46" s="140"/>
      <c r="H46" s="140"/>
      <c r="I46" s="141"/>
      <c r="J46" s="15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147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9"/>
      <c r="BC46" s="147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9"/>
    </row>
    <row r="47" spans="1:73" ht="15.75" customHeight="1">
      <c r="A47" s="138" t="s">
        <v>34</v>
      </c>
      <c r="B47" s="138"/>
      <c r="C47" s="138"/>
      <c r="D47" s="138"/>
      <c r="E47" s="138"/>
      <c r="F47" s="138"/>
      <c r="G47" s="138"/>
      <c r="H47" s="138"/>
      <c r="I47" s="139"/>
      <c r="J47" s="7"/>
      <c r="K47" s="126"/>
      <c r="L47" s="126"/>
      <c r="M47" s="126"/>
      <c r="N47" s="126"/>
      <c r="O47" s="126"/>
      <c r="P47" s="126"/>
      <c r="Q47" s="8"/>
      <c r="R47" s="142" t="s">
        <v>19</v>
      </c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3"/>
      <c r="AK47" s="144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6"/>
      <c r="BC47" s="144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6"/>
    </row>
    <row r="48" spans="1:73" ht="17.25" customHeight="1">
      <c r="A48" s="140"/>
      <c r="B48" s="140"/>
      <c r="C48" s="140"/>
      <c r="D48" s="140"/>
      <c r="E48" s="140"/>
      <c r="F48" s="140"/>
      <c r="G48" s="140"/>
      <c r="H48" s="140"/>
      <c r="I48" s="141"/>
      <c r="J48" s="151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  <c r="AK48" s="147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9"/>
      <c r="BC48" s="147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9"/>
    </row>
    <row r="49" spans="1:73" ht="15.75" customHeight="1">
      <c r="A49" s="138" t="s">
        <v>35</v>
      </c>
      <c r="B49" s="138"/>
      <c r="C49" s="138"/>
      <c r="D49" s="138"/>
      <c r="E49" s="138"/>
      <c r="F49" s="138"/>
      <c r="G49" s="138"/>
      <c r="H49" s="138"/>
      <c r="I49" s="139"/>
      <c r="J49" s="7"/>
      <c r="K49" s="126"/>
      <c r="L49" s="126"/>
      <c r="M49" s="126"/>
      <c r="N49" s="126"/>
      <c r="O49" s="126"/>
      <c r="P49" s="126"/>
      <c r="Q49" s="8"/>
      <c r="R49" s="142" t="s">
        <v>24</v>
      </c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3"/>
      <c r="AK49" s="144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6"/>
      <c r="BC49" s="144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6"/>
    </row>
    <row r="50" spans="1:73" ht="3.75" customHeight="1">
      <c r="A50" s="140"/>
      <c r="B50" s="140"/>
      <c r="C50" s="140"/>
      <c r="D50" s="140"/>
      <c r="E50" s="140"/>
      <c r="F50" s="140"/>
      <c r="G50" s="140"/>
      <c r="H50" s="140"/>
      <c r="I50" s="141"/>
      <c r="J50" s="151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  <c r="AK50" s="147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9"/>
      <c r="BC50" s="147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9"/>
    </row>
    <row r="51" spans="1:73" ht="15.75" customHeight="1">
      <c r="A51" s="138" t="s">
        <v>36</v>
      </c>
      <c r="B51" s="138"/>
      <c r="C51" s="138"/>
      <c r="D51" s="138"/>
      <c r="E51" s="138"/>
      <c r="F51" s="138"/>
      <c r="G51" s="138"/>
      <c r="H51" s="138"/>
      <c r="I51" s="139"/>
      <c r="J51" s="7"/>
      <c r="K51" s="126"/>
      <c r="L51" s="126"/>
      <c r="M51" s="126"/>
      <c r="N51" s="126"/>
      <c r="O51" s="126"/>
      <c r="P51" s="126"/>
      <c r="Q51" s="8"/>
      <c r="R51" s="142" t="s">
        <v>24</v>
      </c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3"/>
      <c r="AK51" s="144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6"/>
      <c r="BC51" s="144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6"/>
    </row>
    <row r="52" spans="1:73" ht="3.75" customHeight="1">
      <c r="A52" s="140"/>
      <c r="B52" s="140"/>
      <c r="C52" s="140"/>
      <c r="D52" s="140"/>
      <c r="E52" s="140"/>
      <c r="F52" s="140"/>
      <c r="G52" s="140"/>
      <c r="H52" s="140"/>
      <c r="I52" s="141"/>
      <c r="J52" s="151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  <c r="AK52" s="147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47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9"/>
    </row>
    <row r="53" spans="1:73" ht="15.75" customHeight="1">
      <c r="A53" s="138" t="s">
        <v>37</v>
      </c>
      <c r="B53" s="138"/>
      <c r="C53" s="138"/>
      <c r="D53" s="138"/>
      <c r="E53" s="138"/>
      <c r="F53" s="138"/>
      <c r="G53" s="138"/>
      <c r="H53" s="138"/>
      <c r="I53" s="139"/>
      <c r="J53" s="7"/>
      <c r="K53" s="126"/>
      <c r="L53" s="126"/>
      <c r="M53" s="126"/>
      <c r="N53" s="126"/>
      <c r="O53" s="126"/>
      <c r="P53" s="126"/>
      <c r="Q53" s="8"/>
      <c r="R53" s="142" t="s">
        <v>24</v>
      </c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144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6"/>
      <c r="BC53" s="144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6"/>
    </row>
    <row r="54" spans="1:73" ht="3.75" customHeight="1">
      <c r="A54" s="140"/>
      <c r="B54" s="140"/>
      <c r="C54" s="140"/>
      <c r="D54" s="140"/>
      <c r="E54" s="140"/>
      <c r="F54" s="140"/>
      <c r="G54" s="140"/>
      <c r="H54" s="140"/>
      <c r="I54" s="141"/>
      <c r="J54" s="151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47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9"/>
    </row>
    <row r="55" spans="1:73" ht="48" customHeight="1">
      <c r="A55" s="140" t="s">
        <v>38</v>
      </c>
      <c r="B55" s="140"/>
      <c r="C55" s="140"/>
      <c r="D55" s="140"/>
      <c r="E55" s="140"/>
      <c r="F55" s="140"/>
      <c r="G55" s="140"/>
      <c r="H55" s="140"/>
      <c r="I55" s="141"/>
      <c r="J55" s="14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6"/>
      <c r="AK55" s="147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9"/>
      <c r="BC55" s="147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9"/>
    </row>
    <row r="56" spans="1:73" ht="15.75" customHeight="1">
      <c r="A56" s="138" t="s">
        <v>39</v>
      </c>
      <c r="B56" s="138"/>
      <c r="C56" s="138"/>
      <c r="D56" s="138"/>
      <c r="E56" s="138"/>
      <c r="F56" s="138"/>
      <c r="G56" s="138"/>
      <c r="H56" s="138"/>
      <c r="I56" s="139"/>
      <c r="J56" s="7"/>
      <c r="K56" s="126"/>
      <c r="L56" s="126"/>
      <c r="M56" s="126"/>
      <c r="N56" s="126"/>
      <c r="O56" s="126"/>
      <c r="P56" s="126"/>
      <c r="Q56" s="8"/>
      <c r="R56" s="142" t="s">
        <v>19</v>
      </c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3"/>
      <c r="AK56" s="144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6"/>
      <c r="BC56" s="144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6"/>
    </row>
    <row r="57" spans="1:73" ht="17.25" customHeight="1">
      <c r="A57" s="140"/>
      <c r="B57" s="140"/>
      <c r="C57" s="140"/>
      <c r="D57" s="140"/>
      <c r="E57" s="140"/>
      <c r="F57" s="140"/>
      <c r="G57" s="140"/>
      <c r="H57" s="140"/>
      <c r="I57" s="141"/>
      <c r="J57" s="151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  <c r="AK57" s="147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9"/>
      <c r="BC57" s="147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9"/>
    </row>
    <row r="58" spans="1:73" ht="47.25" customHeight="1">
      <c r="A58" s="138" t="s">
        <v>40</v>
      </c>
      <c r="B58" s="138"/>
      <c r="C58" s="138"/>
      <c r="D58" s="138"/>
      <c r="E58" s="138"/>
      <c r="F58" s="138"/>
      <c r="G58" s="138"/>
      <c r="H58" s="138"/>
      <c r="I58" s="139"/>
      <c r="J58" s="7"/>
      <c r="K58" s="138" t="s">
        <v>41</v>
      </c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9"/>
      <c r="AK58" s="144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6"/>
      <c r="BC58" s="144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6"/>
    </row>
    <row r="59" spans="1:73" ht="15.75" customHeight="1">
      <c r="A59" s="156"/>
      <c r="B59" s="156"/>
      <c r="C59" s="156"/>
      <c r="D59" s="156"/>
      <c r="E59" s="156"/>
      <c r="F59" s="156"/>
      <c r="G59" s="156"/>
      <c r="H59" s="156"/>
      <c r="I59" s="157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150"/>
      <c r="W59" s="150"/>
      <c r="X59" s="150"/>
      <c r="Y59" s="150"/>
      <c r="Z59" s="150"/>
      <c r="AA59" s="150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158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60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60"/>
    </row>
    <row r="60" spans="1:73" ht="32.25" customHeight="1">
      <c r="A60" s="140"/>
      <c r="B60" s="140"/>
      <c r="C60" s="140"/>
      <c r="D60" s="140"/>
      <c r="E60" s="140"/>
      <c r="F60" s="140"/>
      <c r="G60" s="140"/>
      <c r="H60" s="140"/>
      <c r="I60" s="141"/>
      <c r="J60" s="14"/>
      <c r="K60" s="140" t="s">
        <v>44</v>
      </c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1"/>
      <c r="AK60" s="147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147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9"/>
    </row>
    <row r="61" spans="1:73" ht="17.25" customHeight="1">
      <c r="A61" s="140" t="s">
        <v>45</v>
      </c>
      <c r="B61" s="140"/>
      <c r="C61" s="140"/>
      <c r="D61" s="140"/>
      <c r="E61" s="140"/>
      <c r="F61" s="140"/>
      <c r="G61" s="140"/>
      <c r="H61" s="140"/>
      <c r="I61" s="141"/>
      <c r="J61" s="1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  <c r="AK61" s="147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9"/>
      <c r="BC61" s="147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9"/>
    </row>
    <row r="62" spans="1:73" ht="32.25" customHeight="1">
      <c r="A62" s="135" t="s">
        <v>46</v>
      </c>
      <c r="B62" s="135"/>
      <c r="C62" s="135"/>
      <c r="D62" s="135"/>
      <c r="E62" s="135"/>
      <c r="F62" s="135"/>
      <c r="G62" s="135"/>
      <c r="H62" s="135"/>
      <c r="I62" s="136"/>
      <c r="J62" s="1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6"/>
      <c r="AK62" s="137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3"/>
      <c r="BC62" s="137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3"/>
    </row>
    <row r="63" spans="1:73" ht="17.2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</row>
    <row r="64" spans="1:73" ht="15.75" customHeight="1">
      <c r="A64" s="138" t="s">
        <v>48</v>
      </c>
      <c r="B64" s="138"/>
      <c r="C64" s="138"/>
      <c r="D64" s="138"/>
      <c r="E64" s="138"/>
      <c r="F64" s="138"/>
      <c r="G64" s="138"/>
      <c r="H64" s="138"/>
      <c r="I64" s="139"/>
      <c r="J64" s="7"/>
      <c r="K64" s="126"/>
      <c r="L64" s="126"/>
      <c r="M64" s="126"/>
      <c r="N64" s="126"/>
      <c r="O64" s="126"/>
      <c r="P64" s="126"/>
      <c r="Q64" s="8"/>
      <c r="R64" s="142" t="s">
        <v>19</v>
      </c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3"/>
      <c r="AK64" s="144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6"/>
      <c r="BC64" s="144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6"/>
    </row>
    <row r="65" spans="1:73" ht="3.75" customHeight="1">
      <c r="A65" s="140"/>
      <c r="B65" s="140"/>
      <c r="C65" s="140"/>
      <c r="D65" s="140"/>
      <c r="E65" s="140"/>
      <c r="F65" s="140"/>
      <c r="G65" s="140"/>
      <c r="H65" s="140"/>
      <c r="I65" s="141"/>
      <c r="J65" s="151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  <c r="AK65" s="147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9"/>
      <c r="BC65" s="147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9"/>
    </row>
    <row r="66" spans="1:73" ht="17.25" customHeight="1">
      <c r="A66" s="135" t="s">
        <v>49</v>
      </c>
      <c r="B66" s="135"/>
      <c r="C66" s="135"/>
      <c r="D66" s="135"/>
      <c r="E66" s="135"/>
      <c r="F66" s="135"/>
      <c r="G66" s="135"/>
      <c r="H66" s="135"/>
      <c r="I66" s="136"/>
      <c r="J66" s="14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6"/>
      <c r="AK66" s="137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3"/>
      <c r="BC66" s="137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3"/>
    </row>
    <row r="67" spans="1:73" ht="63.75" customHeight="1">
      <c r="A67" s="138" t="s">
        <v>50</v>
      </c>
      <c r="B67" s="138"/>
      <c r="C67" s="138"/>
      <c r="D67" s="138"/>
      <c r="E67" s="138"/>
      <c r="F67" s="138"/>
      <c r="G67" s="138"/>
      <c r="H67" s="138"/>
      <c r="I67" s="139"/>
      <c r="J67" s="7"/>
      <c r="K67" s="138" t="s">
        <v>51</v>
      </c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9"/>
      <c r="AK67" s="144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6"/>
      <c r="BC67" s="144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6"/>
    </row>
    <row r="68" spans="1:73" ht="15.75">
      <c r="A68" s="156"/>
      <c r="B68" s="156"/>
      <c r="C68" s="156"/>
      <c r="D68" s="156"/>
      <c r="E68" s="156"/>
      <c r="F68" s="156"/>
      <c r="G68" s="156"/>
      <c r="H68" s="156"/>
      <c r="I68" s="157"/>
      <c r="J68" s="16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21"/>
      <c r="AK68" s="158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60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60"/>
    </row>
    <row r="69" spans="1:73" ht="15.75">
      <c r="A69" s="156"/>
      <c r="B69" s="156"/>
      <c r="C69" s="156"/>
      <c r="D69" s="156"/>
      <c r="E69" s="156"/>
      <c r="F69" s="156"/>
      <c r="G69" s="156"/>
      <c r="H69" s="156"/>
      <c r="I69" s="157"/>
      <c r="J69" s="1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158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60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60"/>
    </row>
    <row r="70" spans="1:73" ht="16.5" customHeight="1">
      <c r="A70" s="140"/>
      <c r="B70" s="140"/>
      <c r="C70" s="140"/>
      <c r="D70" s="140"/>
      <c r="E70" s="140"/>
      <c r="F70" s="140"/>
      <c r="G70" s="140"/>
      <c r="H70" s="140"/>
      <c r="I70" s="141"/>
      <c r="J70" s="14"/>
      <c r="K70" s="167" t="s">
        <v>53</v>
      </c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8"/>
      <c r="AK70" s="147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9"/>
      <c r="BC70" s="147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9"/>
    </row>
    <row r="71" spans="1:73" ht="17.2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</row>
    <row r="72" spans="1:73" ht="15.75" customHeight="1">
      <c r="A72" s="138" t="s">
        <v>55</v>
      </c>
      <c r="B72" s="138"/>
      <c r="C72" s="138"/>
      <c r="D72" s="138"/>
      <c r="E72" s="138"/>
      <c r="F72" s="138"/>
      <c r="G72" s="138"/>
      <c r="H72" s="138"/>
      <c r="I72" s="139"/>
      <c r="J72" s="7"/>
      <c r="K72" s="126"/>
      <c r="L72" s="126"/>
      <c r="M72" s="126"/>
      <c r="N72" s="126"/>
      <c r="O72" s="126"/>
      <c r="P72" s="126"/>
      <c r="Q72" s="8"/>
      <c r="R72" s="142" t="s">
        <v>24</v>
      </c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3"/>
      <c r="AK72" s="144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6"/>
      <c r="BC72" s="144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6"/>
    </row>
    <row r="73" spans="1:73" ht="17.25" customHeight="1">
      <c r="A73" s="140"/>
      <c r="B73" s="140"/>
      <c r="C73" s="140"/>
      <c r="D73" s="140"/>
      <c r="E73" s="140"/>
      <c r="F73" s="140"/>
      <c r="G73" s="140"/>
      <c r="H73" s="140"/>
      <c r="I73" s="141"/>
      <c r="J73" s="151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  <c r="AK73" s="147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9"/>
      <c r="BC73" s="147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9"/>
    </row>
    <row r="74" spans="1:73" ht="64.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 t="s">
        <v>14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 t="s">
        <v>15</v>
      </c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 t="s">
        <v>16</v>
      </c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</row>
    <row r="75" spans="1:73" ht="17.25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</row>
    <row r="76" spans="1:73" ht="32.25" customHeight="1">
      <c r="A76" s="138" t="s">
        <v>57</v>
      </c>
      <c r="B76" s="138"/>
      <c r="C76" s="138"/>
      <c r="D76" s="138"/>
      <c r="E76" s="138"/>
      <c r="F76" s="138"/>
      <c r="G76" s="138"/>
      <c r="H76" s="138"/>
      <c r="I76" s="139"/>
      <c r="J76" s="7"/>
      <c r="K76" s="138" t="s">
        <v>58</v>
      </c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9"/>
      <c r="AK76" s="144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6"/>
      <c r="BC76" s="144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6"/>
    </row>
    <row r="77" spans="1:73" ht="15" customHeight="1">
      <c r="A77" s="156"/>
      <c r="B77" s="156"/>
      <c r="C77" s="156"/>
      <c r="D77" s="156"/>
      <c r="E77" s="156"/>
      <c r="F77" s="156"/>
      <c r="G77" s="156"/>
      <c r="H77" s="156"/>
      <c r="I77" s="157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150"/>
      <c r="V77" s="150"/>
      <c r="W77" s="150"/>
      <c r="X77" s="150"/>
      <c r="Y77" s="150"/>
      <c r="Z77" s="150"/>
      <c r="AA77" s="150"/>
      <c r="AB77" s="19"/>
      <c r="AC77" s="19" t="s">
        <v>60</v>
      </c>
      <c r="AE77" s="19"/>
      <c r="AF77" s="19"/>
      <c r="AG77" s="19"/>
      <c r="AH77" s="19"/>
      <c r="AI77" s="19"/>
      <c r="AJ77" s="21"/>
      <c r="AK77" s="158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60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60"/>
    </row>
    <row r="78" spans="1:73" ht="47.25" customHeight="1">
      <c r="A78" s="156"/>
      <c r="B78" s="156"/>
      <c r="C78" s="156"/>
      <c r="D78" s="156"/>
      <c r="E78" s="156"/>
      <c r="F78" s="156"/>
      <c r="G78" s="156"/>
      <c r="H78" s="156"/>
      <c r="I78" s="157"/>
      <c r="J78" s="16"/>
      <c r="K78" s="156" t="s">
        <v>61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7"/>
      <c r="AK78" s="158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60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60"/>
    </row>
    <row r="79" spans="1:73" ht="15.75" customHeight="1">
      <c r="A79" s="156"/>
      <c r="B79" s="156"/>
      <c r="C79" s="156"/>
      <c r="D79" s="156"/>
      <c r="E79" s="156"/>
      <c r="F79" s="156"/>
      <c r="G79" s="156"/>
      <c r="H79" s="156"/>
      <c r="I79" s="157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150"/>
      <c r="W79" s="150"/>
      <c r="X79" s="150"/>
      <c r="Y79" s="150"/>
      <c r="Z79" s="150"/>
      <c r="AA79" s="150"/>
      <c r="AB79" s="19"/>
      <c r="AC79" s="19" t="s">
        <v>60</v>
      </c>
      <c r="AE79" s="19"/>
      <c r="AF79" s="19"/>
      <c r="AG79" s="19"/>
      <c r="AH79" s="19"/>
      <c r="AI79" s="19"/>
      <c r="AJ79" s="21"/>
      <c r="AK79" s="158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60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60"/>
    </row>
    <row r="80" spans="1:73" ht="63.75" customHeight="1">
      <c r="A80" s="156"/>
      <c r="B80" s="156"/>
      <c r="C80" s="156"/>
      <c r="D80" s="156"/>
      <c r="E80" s="156"/>
      <c r="F80" s="156"/>
      <c r="G80" s="156"/>
      <c r="H80" s="156"/>
      <c r="I80" s="157"/>
      <c r="J80" s="16"/>
      <c r="K80" s="156" t="s">
        <v>63</v>
      </c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8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60"/>
      <c r="BC80" s="158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60"/>
    </row>
    <row r="81" spans="1:73" ht="15.75" customHeight="1">
      <c r="A81" s="156"/>
      <c r="B81" s="156"/>
      <c r="C81" s="156"/>
      <c r="D81" s="156"/>
      <c r="E81" s="156"/>
      <c r="F81" s="156"/>
      <c r="G81" s="156"/>
      <c r="H81" s="156"/>
      <c r="I81" s="157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150"/>
      <c r="W81" s="150"/>
      <c r="X81" s="150"/>
      <c r="Y81" s="150"/>
      <c r="Z81" s="150"/>
      <c r="AA81" s="150"/>
      <c r="AB81" s="19"/>
      <c r="AC81" s="19" t="s">
        <v>60</v>
      </c>
      <c r="AE81" s="19"/>
      <c r="AF81" s="19"/>
      <c r="AG81" s="19"/>
      <c r="AH81" s="19"/>
      <c r="AI81" s="19"/>
      <c r="AJ81" s="21"/>
      <c r="AK81" s="158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60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60"/>
    </row>
    <row r="82" spans="1:73" ht="95.25" customHeight="1">
      <c r="A82" s="156"/>
      <c r="B82" s="156"/>
      <c r="C82" s="156"/>
      <c r="D82" s="156"/>
      <c r="E82" s="156"/>
      <c r="F82" s="156"/>
      <c r="G82" s="156"/>
      <c r="H82" s="156"/>
      <c r="I82" s="157"/>
      <c r="J82" s="16"/>
      <c r="K82" s="156" t="s">
        <v>65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7"/>
      <c r="AK82" s="158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60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60"/>
    </row>
    <row r="83" spans="1:73" ht="15.75" customHeight="1">
      <c r="A83" s="156"/>
      <c r="B83" s="156"/>
      <c r="C83" s="156"/>
      <c r="D83" s="156"/>
      <c r="E83" s="156"/>
      <c r="F83" s="156"/>
      <c r="G83" s="156"/>
      <c r="H83" s="156"/>
      <c r="I83" s="157"/>
      <c r="J83" s="16"/>
      <c r="K83" s="150"/>
      <c r="L83" s="150"/>
      <c r="M83" s="150"/>
      <c r="N83" s="150"/>
      <c r="O83" s="150"/>
      <c r="P83" s="150"/>
      <c r="Q83" s="18"/>
      <c r="R83" s="163" t="s">
        <v>24</v>
      </c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4"/>
      <c r="AK83" s="158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60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60"/>
    </row>
    <row r="84" spans="1:73" ht="3" customHeight="1">
      <c r="A84" s="140"/>
      <c r="B84" s="140"/>
      <c r="C84" s="140"/>
      <c r="D84" s="140"/>
      <c r="E84" s="140"/>
      <c r="F84" s="140"/>
      <c r="G84" s="140"/>
      <c r="H84" s="140"/>
      <c r="I84" s="141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47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147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9"/>
    </row>
    <row r="85" spans="1:73" ht="32.25" customHeight="1">
      <c r="A85" s="135" t="s">
        <v>66</v>
      </c>
      <c r="B85" s="135"/>
      <c r="C85" s="135"/>
      <c r="D85" s="135"/>
      <c r="E85" s="135"/>
      <c r="F85" s="135"/>
      <c r="G85" s="135"/>
      <c r="H85" s="135"/>
      <c r="I85" s="136"/>
      <c r="J85" s="14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6"/>
      <c r="AK85" s="137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3"/>
      <c r="BC85" s="137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3"/>
    </row>
    <row r="86" spans="1:73" ht="48" customHeight="1">
      <c r="A86" s="138" t="s">
        <v>67</v>
      </c>
      <c r="B86" s="138"/>
      <c r="C86" s="138"/>
      <c r="D86" s="138"/>
      <c r="E86" s="138"/>
      <c r="F86" s="138"/>
      <c r="G86" s="138"/>
      <c r="H86" s="138"/>
      <c r="I86" s="139"/>
      <c r="J86" s="7"/>
      <c r="K86" s="138" t="s">
        <v>68</v>
      </c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9"/>
      <c r="AK86" s="144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6"/>
      <c r="BC86" s="144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6"/>
    </row>
    <row r="87" spans="1:73" ht="15.75">
      <c r="A87" s="156"/>
      <c r="B87" s="156"/>
      <c r="C87" s="156"/>
      <c r="D87" s="156"/>
      <c r="E87" s="156"/>
      <c r="F87" s="156"/>
      <c r="G87" s="156"/>
      <c r="H87" s="156"/>
      <c r="I87" s="157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50"/>
      <c r="AB87" s="150"/>
      <c r="AC87" s="150"/>
      <c r="AD87" s="150"/>
      <c r="AE87" s="17"/>
      <c r="AF87" s="17" t="s">
        <v>70</v>
      </c>
      <c r="AG87" s="17"/>
      <c r="AH87" s="17"/>
      <c r="AI87" s="17"/>
      <c r="AJ87" s="24"/>
      <c r="AK87" s="158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60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60"/>
    </row>
    <row r="88" spans="1:73" ht="3.75" customHeight="1">
      <c r="A88" s="140"/>
      <c r="B88" s="140"/>
      <c r="C88" s="140"/>
      <c r="D88" s="140"/>
      <c r="E88" s="140"/>
      <c r="F88" s="140"/>
      <c r="G88" s="140"/>
      <c r="H88" s="140"/>
      <c r="I88" s="141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47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9"/>
      <c r="BC88" s="147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9"/>
    </row>
    <row r="89" spans="1:73" ht="17.2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</row>
    <row r="90" spans="1:73" ht="62.25" customHeight="1">
      <c r="A90" s="138" t="s">
        <v>72</v>
      </c>
      <c r="B90" s="138"/>
      <c r="C90" s="138"/>
      <c r="D90" s="138"/>
      <c r="E90" s="138"/>
      <c r="F90" s="138"/>
      <c r="G90" s="138"/>
      <c r="H90" s="138"/>
      <c r="I90" s="139"/>
      <c r="J90" s="7"/>
      <c r="K90" s="138" t="s">
        <v>73</v>
      </c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K90" s="144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6"/>
      <c r="BC90" s="144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6"/>
    </row>
    <row r="91" spans="1:73" ht="15" customHeight="1">
      <c r="A91" s="156"/>
      <c r="B91" s="156"/>
      <c r="C91" s="156"/>
      <c r="D91" s="156"/>
      <c r="E91" s="156"/>
      <c r="F91" s="156"/>
      <c r="G91" s="156"/>
      <c r="H91" s="156"/>
      <c r="I91" s="157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150"/>
      <c r="V91" s="150"/>
      <c r="W91" s="150"/>
      <c r="X91" s="150"/>
      <c r="Y91" s="150"/>
      <c r="Z91" s="150"/>
      <c r="AA91" s="150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158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60"/>
    </row>
    <row r="92" spans="1:73" ht="31.5" customHeight="1">
      <c r="A92" s="156"/>
      <c r="B92" s="156"/>
      <c r="C92" s="156"/>
      <c r="D92" s="156"/>
      <c r="E92" s="156"/>
      <c r="F92" s="156"/>
      <c r="G92" s="156"/>
      <c r="H92" s="156"/>
      <c r="I92" s="157"/>
      <c r="J92" s="16"/>
      <c r="K92" s="156" t="s">
        <v>76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7"/>
      <c r="AK92" s="158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158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60"/>
    </row>
    <row r="93" spans="1:73" ht="15.75" customHeight="1">
      <c r="A93" s="156"/>
      <c r="B93" s="156"/>
      <c r="C93" s="156"/>
      <c r="D93" s="156"/>
      <c r="E93" s="156"/>
      <c r="F93" s="156"/>
      <c r="G93" s="156"/>
      <c r="H93" s="156"/>
      <c r="I93" s="157"/>
      <c r="J93" s="16"/>
      <c r="K93" s="150"/>
      <c r="L93" s="150"/>
      <c r="M93" s="150"/>
      <c r="N93" s="150"/>
      <c r="O93" s="150"/>
      <c r="P93" s="150"/>
      <c r="Q93" s="150"/>
      <c r="R93" s="19"/>
      <c r="S93" s="161" t="s">
        <v>77</v>
      </c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2"/>
      <c r="AK93" s="158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158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60"/>
    </row>
    <row r="94" spans="1:73" ht="31.5" customHeight="1">
      <c r="A94" s="156"/>
      <c r="B94" s="156"/>
      <c r="C94" s="156"/>
      <c r="D94" s="156"/>
      <c r="E94" s="156"/>
      <c r="F94" s="156"/>
      <c r="G94" s="156"/>
      <c r="H94" s="156"/>
      <c r="I94" s="157"/>
      <c r="J94" s="16"/>
      <c r="K94" s="156" t="s">
        <v>78</v>
      </c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7"/>
      <c r="AK94" s="158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158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60"/>
    </row>
    <row r="95" spans="1:73" ht="15.75" customHeight="1">
      <c r="A95" s="156"/>
      <c r="B95" s="156"/>
      <c r="C95" s="156"/>
      <c r="D95" s="156"/>
      <c r="E95" s="156"/>
      <c r="F95" s="156"/>
      <c r="G95" s="156"/>
      <c r="H95" s="156"/>
      <c r="I95" s="157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150"/>
      <c r="V95" s="150"/>
      <c r="W95" s="150"/>
      <c r="X95" s="150"/>
      <c r="Y95" s="150"/>
      <c r="Z95" s="150"/>
      <c r="AA95" s="150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158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60"/>
    </row>
    <row r="96" spans="1:73" ht="32.25" customHeight="1">
      <c r="A96" s="140"/>
      <c r="B96" s="140"/>
      <c r="C96" s="140"/>
      <c r="D96" s="140"/>
      <c r="E96" s="140"/>
      <c r="F96" s="140"/>
      <c r="G96" s="140"/>
      <c r="H96" s="140"/>
      <c r="I96" s="141"/>
      <c r="J96" s="14"/>
      <c r="K96" s="140" t="s">
        <v>80</v>
      </c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47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9"/>
      <c r="BC96" s="147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9"/>
    </row>
    <row r="97" spans="1:73" ht="64.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 t="s">
        <v>14</v>
      </c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 t="s">
        <v>15</v>
      </c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 t="s">
        <v>16</v>
      </c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</row>
    <row r="98" spans="1:73" ht="16.5" customHeight="1">
      <c r="A98" s="138" t="s">
        <v>81</v>
      </c>
      <c r="B98" s="138"/>
      <c r="C98" s="138"/>
      <c r="D98" s="138"/>
      <c r="E98" s="138"/>
      <c r="F98" s="138"/>
      <c r="G98" s="138"/>
      <c r="H98" s="138"/>
      <c r="I98" s="139"/>
      <c r="J98" s="7"/>
      <c r="K98" s="138" t="s">
        <v>82</v>
      </c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9"/>
      <c r="AK98" s="144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6"/>
      <c r="BC98" s="144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6"/>
    </row>
    <row r="99" spans="1:73" ht="15" customHeight="1">
      <c r="A99" s="156"/>
      <c r="B99" s="156"/>
      <c r="C99" s="156"/>
      <c r="D99" s="156"/>
      <c r="E99" s="156"/>
      <c r="F99" s="156"/>
      <c r="G99" s="156"/>
      <c r="H99" s="156"/>
      <c r="I99" s="157"/>
      <c r="J99" s="16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158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60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60"/>
    </row>
    <row r="100" spans="1:73" ht="15" customHeight="1">
      <c r="A100" s="156"/>
      <c r="B100" s="156"/>
      <c r="C100" s="156"/>
      <c r="D100" s="156"/>
      <c r="E100" s="156"/>
      <c r="F100" s="156"/>
      <c r="G100" s="156"/>
      <c r="H100" s="156"/>
      <c r="I100" s="157"/>
      <c r="J100" s="16"/>
      <c r="K100" s="156" t="s">
        <v>84</v>
      </c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7"/>
      <c r="AK100" s="158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60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60"/>
    </row>
    <row r="101" spans="1:73" ht="15" customHeight="1">
      <c r="A101" s="156"/>
      <c r="B101" s="156"/>
      <c r="C101" s="156"/>
      <c r="D101" s="156"/>
      <c r="E101" s="156"/>
      <c r="F101" s="156"/>
      <c r="G101" s="156"/>
      <c r="H101" s="156"/>
      <c r="I101" s="157"/>
      <c r="J101" s="16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8"/>
      <c r="X101" s="154" t="s">
        <v>85</v>
      </c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5"/>
      <c r="AK101" s="158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60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60"/>
    </row>
    <row r="102" spans="1:73" ht="15" customHeight="1">
      <c r="A102" s="156"/>
      <c r="B102" s="156"/>
      <c r="C102" s="156"/>
      <c r="D102" s="156"/>
      <c r="E102" s="156"/>
      <c r="F102" s="156"/>
      <c r="G102" s="156"/>
      <c r="H102" s="156"/>
      <c r="I102" s="157"/>
      <c r="J102" s="16"/>
      <c r="K102" s="156" t="s">
        <v>86</v>
      </c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7"/>
      <c r="AK102" s="158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60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60"/>
    </row>
    <row r="103" spans="1:73" ht="15" customHeight="1">
      <c r="A103" s="156"/>
      <c r="B103" s="156"/>
      <c r="C103" s="156"/>
      <c r="D103" s="156"/>
      <c r="E103" s="156"/>
      <c r="F103" s="156"/>
      <c r="G103" s="156"/>
      <c r="H103" s="156"/>
      <c r="I103" s="157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150"/>
      <c r="U103" s="150"/>
      <c r="V103" s="150"/>
      <c r="W103" s="150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158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60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60"/>
    </row>
    <row r="104" spans="1:73" ht="79.5" customHeight="1">
      <c r="A104" s="156"/>
      <c r="B104" s="156"/>
      <c r="C104" s="156"/>
      <c r="D104" s="156"/>
      <c r="E104" s="156"/>
      <c r="F104" s="156"/>
      <c r="G104" s="156"/>
      <c r="H104" s="156"/>
      <c r="I104" s="157"/>
      <c r="J104" s="16"/>
      <c r="K104" s="156" t="s">
        <v>89</v>
      </c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7"/>
      <c r="AK104" s="158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60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60"/>
    </row>
    <row r="105" spans="1:73" ht="15.75" customHeight="1">
      <c r="A105" s="156"/>
      <c r="B105" s="156"/>
      <c r="C105" s="156"/>
      <c r="D105" s="156"/>
      <c r="E105" s="156"/>
      <c r="F105" s="156"/>
      <c r="G105" s="156"/>
      <c r="H105" s="156"/>
      <c r="I105" s="157"/>
      <c r="J105" s="16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8"/>
      <c r="X105" s="154" t="s">
        <v>85</v>
      </c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5"/>
      <c r="AK105" s="158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60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60"/>
    </row>
    <row r="106" spans="1:73" ht="63.75" customHeight="1">
      <c r="A106" s="156"/>
      <c r="B106" s="156"/>
      <c r="C106" s="156"/>
      <c r="D106" s="156"/>
      <c r="E106" s="156"/>
      <c r="F106" s="156"/>
      <c r="G106" s="156"/>
      <c r="H106" s="156"/>
      <c r="I106" s="157"/>
      <c r="J106" s="16"/>
      <c r="K106" s="156" t="s">
        <v>90</v>
      </c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7"/>
      <c r="AK106" s="158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60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60"/>
    </row>
    <row r="107" spans="1:73" ht="15.75" customHeight="1">
      <c r="A107" s="156"/>
      <c r="B107" s="156"/>
      <c r="C107" s="156"/>
      <c r="D107" s="156"/>
      <c r="E107" s="156"/>
      <c r="F107" s="156"/>
      <c r="G107" s="156"/>
      <c r="H107" s="156"/>
      <c r="I107" s="157"/>
      <c r="J107" s="16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8"/>
      <c r="X107" s="154" t="s">
        <v>91</v>
      </c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5"/>
      <c r="AK107" s="158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60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60"/>
    </row>
    <row r="108" spans="1:73" ht="16.5" customHeight="1">
      <c r="A108" s="156"/>
      <c r="B108" s="156"/>
      <c r="C108" s="156"/>
      <c r="D108" s="156"/>
      <c r="E108" s="156"/>
      <c r="F108" s="156"/>
      <c r="G108" s="156"/>
      <c r="H108" s="156"/>
      <c r="I108" s="157"/>
      <c r="J108" s="16"/>
      <c r="K108" s="156" t="s">
        <v>92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7"/>
      <c r="AK108" s="158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60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60"/>
    </row>
    <row r="109" spans="1:73" ht="15.75" customHeight="1">
      <c r="A109" s="156"/>
      <c r="B109" s="156"/>
      <c r="C109" s="156"/>
      <c r="D109" s="156"/>
      <c r="E109" s="156"/>
      <c r="F109" s="156"/>
      <c r="G109" s="156"/>
      <c r="H109" s="156"/>
      <c r="I109" s="157"/>
      <c r="J109" s="16"/>
      <c r="K109" s="150"/>
      <c r="L109" s="150"/>
      <c r="M109" s="150"/>
      <c r="N109" s="150"/>
      <c r="O109" s="150"/>
      <c r="P109" s="150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158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60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60"/>
    </row>
    <row r="110" spans="1:73" ht="16.5" customHeight="1">
      <c r="A110" s="140"/>
      <c r="B110" s="140"/>
      <c r="C110" s="140"/>
      <c r="D110" s="140"/>
      <c r="E110" s="140"/>
      <c r="F110" s="140"/>
      <c r="G110" s="140"/>
      <c r="H110" s="140"/>
      <c r="I110" s="141"/>
      <c r="J110" s="14"/>
      <c r="K110" s="140" t="s">
        <v>94</v>
      </c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1"/>
      <c r="AK110" s="147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9"/>
      <c r="BC110" s="147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9"/>
    </row>
    <row r="111" spans="1:73" ht="17.2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</row>
    <row r="112" spans="1:73" ht="15.75" customHeight="1">
      <c r="A112" s="138" t="s">
        <v>96</v>
      </c>
      <c r="B112" s="138"/>
      <c r="C112" s="138"/>
      <c r="D112" s="138"/>
      <c r="E112" s="138"/>
      <c r="F112" s="138"/>
      <c r="G112" s="138"/>
      <c r="H112" s="138"/>
      <c r="I112" s="139"/>
      <c r="J112" s="7"/>
      <c r="K112" s="126"/>
      <c r="L112" s="126"/>
      <c r="M112" s="126"/>
      <c r="N112" s="126"/>
      <c r="O112" s="126"/>
      <c r="P112" s="126"/>
      <c r="Q112" s="8"/>
      <c r="R112" s="142" t="s">
        <v>24</v>
      </c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3"/>
      <c r="AK112" s="144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6"/>
      <c r="BC112" s="144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6"/>
    </row>
    <row r="113" spans="1:73" ht="3.75" customHeight="1">
      <c r="A113" s="140"/>
      <c r="B113" s="140"/>
      <c r="C113" s="140"/>
      <c r="D113" s="140"/>
      <c r="E113" s="140"/>
      <c r="F113" s="140"/>
      <c r="G113" s="140"/>
      <c r="H113" s="140"/>
      <c r="I113" s="141"/>
      <c r="J113" s="151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3"/>
      <c r="AK113" s="147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9"/>
      <c r="BC113" s="147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9"/>
    </row>
    <row r="114" spans="1:73" ht="15.75" customHeight="1">
      <c r="A114" s="138" t="s">
        <v>97</v>
      </c>
      <c r="B114" s="138"/>
      <c r="C114" s="138"/>
      <c r="D114" s="138"/>
      <c r="E114" s="138"/>
      <c r="F114" s="138"/>
      <c r="G114" s="138"/>
      <c r="H114" s="138"/>
      <c r="I114" s="139"/>
      <c r="J114" s="7"/>
      <c r="K114" s="126"/>
      <c r="L114" s="126"/>
      <c r="M114" s="126"/>
      <c r="N114" s="126"/>
      <c r="O114" s="126"/>
      <c r="P114" s="126"/>
      <c r="Q114" s="8"/>
      <c r="R114" s="142" t="s">
        <v>24</v>
      </c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144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6"/>
      <c r="BC114" s="144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6"/>
    </row>
    <row r="115" spans="1:73" ht="3.75" customHeight="1">
      <c r="A115" s="140"/>
      <c r="B115" s="140"/>
      <c r="C115" s="140"/>
      <c r="D115" s="140"/>
      <c r="E115" s="140"/>
      <c r="F115" s="140"/>
      <c r="G115" s="140"/>
      <c r="H115" s="140"/>
      <c r="I115" s="141"/>
      <c r="J115" s="151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3"/>
      <c r="AK115" s="147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9"/>
      <c r="BC115" s="147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9"/>
    </row>
    <row r="116" spans="1:73" ht="32.25" customHeight="1">
      <c r="A116" s="135" t="s">
        <v>98</v>
      </c>
      <c r="B116" s="135"/>
      <c r="C116" s="135"/>
      <c r="D116" s="135"/>
      <c r="E116" s="135"/>
      <c r="F116" s="135"/>
      <c r="G116" s="135"/>
      <c r="H116" s="135"/>
      <c r="I116" s="136"/>
      <c r="J116" s="14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6"/>
      <c r="AK116" s="137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3"/>
      <c r="BC116" s="137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3"/>
    </row>
    <row r="117" spans="1:73" ht="32.25" customHeight="1">
      <c r="A117" s="135" t="s">
        <v>99</v>
      </c>
      <c r="B117" s="135"/>
      <c r="C117" s="135"/>
      <c r="D117" s="135"/>
      <c r="E117" s="135"/>
      <c r="F117" s="135"/>
      <c r="G117" s="135"/>
      <c r="H117" s="135"/>
      <c r="I117" s="136"/>
      <c r="J117" s="14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137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3"/>
      <c r="BC117" s="137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3"/>
    </row>
    <row r="118" spans="1:73" ht="32.25" customHeight="1">
      <c r="A118" s="135" t="s">
        <v>100</v>
      </c>
      <c r="B118" s="135"/>
      <c r="C118" s="135"/>
      <c r="D118" s="135"/>
      <c r="E118" s="135"/>
      <c r="F118" s="135"/>
      <c r="G118" s="135"/>
      <c r="H118" s="135"/>
      <c r="I118" s="136"/>
      <c r="J118" s="14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6"/>
      <c r="AK118" s="137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3"/>
      <c r="BC118" s="137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3"/>
    </row>
    <row r="119" spans="1:73" ht="32.25" customHeight="1">
      <c r="A119" s="135" t="s">
        <v>101</v>
      </c>
      <c r="B119" s="135"/>
      <c r="C119" s="135"/>
      <c r="D119" s="135"/>
      <c r="E119" s="135"/>
      <c r="F119" s="135"/>
      <c r="G119" s="135"/>
      <c r="H119" s="135"/>
      <c r="I119" s="136"/>
      <c r="J119" s="14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6"/>
      <c r="AK119" s="137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3"/>
      <c r="BC119" s="137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3"/>
    </row>
    <row r="120" spans="1:73" ht="31.5" customHeight="1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134" t="s">
        <v>103</v>
      </c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 t="s">
        <v>104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 t="s">
        <v>105</v>
      </c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 t="s">
        <v>106</v>
      </c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 t="s">
        <v>107</v>
      </c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</row>
    <row r="123" spans="1:73" ht="16.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3"/>
    </row>
    <row r="124" spans="1:73" ht="33" customHeight="1">
      <c r="A124" s="15" t="s">
        <v>109</v>
      </c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1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</row>
    <row r="125" spans="1:73" ht="15.75" customHeight="1">
      <c r="A125" s="15" t="s">
        <v>110</v>
      </c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1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</row>
    <row r="126" spans="1:73" ht="96.75" customHeight="1">
      <c r="A126" s="6"/>
      <c r="B126" s="134" t="s">
        <v>103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 t="s">
        <v>104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 t="s">
        <v>105</v>
      </c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 t="s">
        <v>106</v>
      </c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 t="s">
        <v>107</v>
      </c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</row>
    <row r="127" spans="1:73" ht="33" customHeight="1">
      <c r="A127" s="15" t="s">
        <v>111</v>
      </c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1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</row>
    <row r="128" spans="1:73" ht="33" customHeight="1">
      <c r="A128" s="15" t="s">
        <v>112</v>
      </c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</row>
    <row r="129" spans="1:73" ht="33" customHeight="1">
      <c r="A129" s="15" t="s">
        <v>113</v>
      </c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1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</row>
    <row r="130" spans="1:73" ht="33" customHeight="1">
      <c r="A130" s="15" t="s">
        <v>114</v>
      </c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1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</row>
    <row r="131" spans="1:73" ht="48" customHeight="1">
      <c r="A131" s="15" t="s">
        <v>115</v>
      </c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1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</row>
    <row r="132" spans="1:73" ht="48" customHeight="1">
      <c r="A132" s="15" t="s">
        <v>116</v>
      </c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1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</row>
    <row r="133" spans="1:73" ht="33" customHeight="1">
      <c r="A133" s="15" t="s">
        <v>117</v>
      </c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1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</row>
    <row r="134" spans="1:73" ht="33" customHeight="1">
      <c r="A134" s="15" t="s">
        <v>118</v>
      </c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1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</row>
    <row r="135" spans="1:73" ht="33" customHeight="1">
      <c r="A135" s="15" t="s">
        <v>119</v>
      </c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1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</row>
    <row r="136" spans="1:73" ht="64.5" customHeight="1">
      <c r="A136" s="15" t="s">
        <v>120</v>
      </c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1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</row>
    <row r="137" spans="1:73" ht="16.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3"/>
    </row>
    <row r="138" spans="1:73" ht="63.75" customHeight="1">
      <c r="A138" s="15" t="s">
        <v>122</v>
      </c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1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</row>
    <row r="139" spans="1:73" ht="33" customHeight="1">
      <c r="A139" s="15" t="s">
        <v>123</v>
      </c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1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</row>
    <row r="140" spans="1:73" ht="33" customHeight="1">
      <c r="A140" s="15" t="s">
        <v>124</v>
      </c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1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</row>
    <row r="141" spans="1:73" ht="48" customHeight="1">
      <c r="A141" s="15" t="s">
        <v>125</v>
      </c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1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</row>
    <row r="142" spans="1:73" ht="48" customHeight="1">
      <c r="A142" s="15" t="s">
        <v>126</v>
      </c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1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</row>
    <row r="143" spans="1:73" ht="33" customHeight="1">
      <c r="A143" s="15" t="s">
        <v>127</v>
      </c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1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</row>
    <row r="144" spans="1:73" ht="96.75" customHeight="1">
      <c r="A144" s="6"/>
      <c r="B144" s="134" t="s">
        <v>103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 t="s">
        <v>104</v>
      </c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 t="s">
        <v>105</v>
      </c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 t="s">
        <v>106</v>
      </c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 t="s">
        <v>107</v>
      </c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</row>
    <row r="145" spans="1:73" ht="33" customHeight="1">
      <c r="A145" s="15" t="s">
        <v>128</v>
      </c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1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</row>
    <row r="146" spans="1:73" ht="48" customHeight="1">
      <c r="A146" s="15" t="s">
        <v>129</v>
      </c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1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</row>
    <row r="147" spans="1:73" ht="48" customHeight="1">
      <c r="A147" s="15" t="s">
        <v>130</v>
      </c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1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</row>
    <row r="148" spans="1:73" ht="33" customHeight="1">
      <c r="A148" s="15" t="s">
        <v>131</v>
      </c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1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</row>
    <row r="149" spans="1:73" ht="48" customHeight="1">
      <c r="A149" s="15" t="s">
        <v>132</v>
      </c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1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</row>
    <row r="150" spans="1:73" ht="16.5" customHeight="1">
      <c r="A150" s="15" t="s">
        <v>133</v>
      </c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1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</row>
    <row r="151" spans="1:73" ht="63.75" customHeight="1">
      <c r="A151" s="15" t="s">
        <v>134</v>
      </c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1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</row>
    <row r="152" spans="1:73" ht="48" customHeight="1">
      <c r="A152" s="15" t="s">
        <v>135</v>
      </c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1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</row>
    <row r="153" spans="1:73" ht="95.25" customHeight="1">
      <c r="A153" s="15" t="s">
        <v>136</v>
      </c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1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</row>
    <row r="154" spans="1:73" ht="33" customHeight="1">
      <c r="A154" s="15" t="s">
        <v>137</v>
      </c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1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</row>
    <row r="155" spans="1:73" ht="33" customHeight="1">
      <c r="A155" s="15" t="s">
        <v>138</v>
      </c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1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</row>
    <row r="156" spans="1:73" ht="16.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3"/>
    </row>
    <row r="157" spans="1:73" ht="33" customHeight="1">
      <c r="A157" s="15" t="s">
        <v>140</v>
      </c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1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</row>
    <row r="158" spans="1:73" ht="78.75" customHeight="1">
      <c r="A158" s="15" t="s">
        <v>141</v>
      </c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1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</row>
    <row r="159" spans="1:73" ht="96.75" customHeight="1">
      <c r="A159" s="6"/>
      <c r="B159" s="134" t="s">
        <v>103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 t="s">
        <v>104</v>
      </c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 t="s">
        <v>105</v>
      </c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 t="s">
        <v>106</v>
      </c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 t="s">
        <v>107</v>
      </c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</row>
    <row r="160" spans="1:73" ht="79.5" customHeight="1">
      <c r="A160" s="15" t="s">
        <v>142</v>
      </c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1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</row>
    <row r="161" spans="1:73" ht="33" customHeight="1">
      <c r="A161" s="15" t="s">
        <v>143</v>
      </c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1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</row>
    <row r="162" spans="1:73" ht="48" customHeight="1">
      <c r="A162" s="15" t="s">
        <v>144</v>
      </c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1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</row>
    <row r="163" spans="1:73" ht="48" customHeight="1">
      <c r="A163" s="15" t="s">
        <v>145</v>
      </c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1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</row>
    <row r="164" spans="1:73" ht="48" customHeight="1">
      <c r="A164" s="15" t="s">
        <v>146</v>
      </c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1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</row>
    <row r="165" spans="1:73" ht="80.25" customHeight="1">
      <c r="A165" s="15" t="s">
        <v>147</v>
      </c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1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</row>
    <row r="166" spans="1:73" ht="95.25" customHeight="1">
      <c r="A166" s="15" t="s">
        <v>148</v>
      </c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1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</row>
    <row r="167" spans="1:73" ht="48" customHeight="1">
      <c r="A167" s="15" t="s">
        <v>149</v>
      </c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1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</row>
    <row r="168" spans="1:73" ht="95.25" customHeight="1">
      <c r="A168" s="15" t="s">
        <v>150</v>
      </c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1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</row>
    <row r="169" spans="1:73" ht="33" customHeight="1">
      <c r="A169" s="15" t="s">
        <v>151</v>
      </c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1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</row>
    <row r="170" spans="1:73" ht="33" customHeight="1">
      <c r="A170" s="15" t="s">
        <v>152</v>
      </c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1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</row>
    <row r="171" spans="1:73" ht="96.75" customHeight="1">
      <c r="A171" s="6"/>
      <c r="B171" s="134" t="s">
        <v>103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 t="s">
        <v>104</v>
      </c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 t="s">
        <v>105</v>
      </c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 t="s">
        <v>106</v>
      </c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 t="s">
        <v>107</v>
      </c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</row>
    <row r="172" spans="1:73" ht="16.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3"/>
    </row>
    <row r="173" spans="1:73" ht="48.75" customHeight="1">
      <c r="A173" s="15" t="s">
        <v>154</v>
      </c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1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</row>
    <row r="174" spans="1:73" ht="63.75" customHeight="1">
      <c r="A174" s="15" t="s">
        <v>155</v>
      </c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1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</row>
    <row r="175" spans="1:73" ht="63.75" customHeight="1">
      <c r="A175" s="15" t="s">
        <v>156</v>
      </c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1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</row>
    <row r="176" spans="1:73" ht="48" customHeight="1">
      <c r="A176" s="15" t="s">
        <v>157</v>
      </c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1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</row>
    <row r="177" spans="1:73" ht="63.75" customHeight="1">
      <c r="A177" s="15" t="s">
        <v>158</v>
      </c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1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</row>
    <row r="178" spans="1:73" ht="16.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3"/>
    </row>
    <row r="179" spans="1:73" ht="33" customHeight="1">
      <c r="A179" s="15" t="s">
        <v>160</v>
      </c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1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</row>
    <row r="180" spans="1:73" ht="33" customHeight="1">
      <c r="A180" s="15" t="s">
        <v>161</v>
      </c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1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</row>
    <row r="181" spans="1:73" ht="48" customHeight="1">
      <c r="A181" s="15" t="s">
        <v>162</v>
      </c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1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</row>
    <row r="182" spans="1:73" ht="63.75" customHeight="1">
      <c r="A182" s="15" t="s">
        <v>163</v>
      </c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1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</row>
    <row r="183" spans="1:73" ht="79.5" customHeight="1">
      <c r="A183" s="15" t="s">
        <v>164</v>
      </c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1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</row>
    <row r="184" spans="1:73" ht="79.5" customHeight="1">
      <c r="A184" s="15" t="s">
        <v>165</v>
      </c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1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</row>
    <row r="185" spans="1:73" ht="16.5" customHeight="1">
      <c r="A185" s="15" t="s">
        <v>166</v>
      </c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1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</row>
    <row r="186" spans="1:73" ht="96.75" customHeight="1">
      <c r="A186" s="6"/>
      <c r="B186" s="134" t="s">
        <v>103</v>
      </c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 t="s">
        <v>104</v>
      </c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 t="s">
        <v>105</v>
      </c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 t="s">
        <v>106</v>
      </c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 t="s">
        <v>107</v>
      </c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</row>
    <row r="187" spans="1:73" ht="48" customHeight="1">
      <c r="A187" s="15" t="s">
        <v>167</v>
      </c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1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</row>
    <row r="188" spans="1:73" ht="33" customHeight="1">
      <c r="A188" s="15" t="s">
        <v>168</v>
      </c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1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</row>
    <row r="189" spans="1:73" ht="79.5" customHeight="1">
      <c r="A189" s="15" t="s">
        <v>169</v>
      </c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1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</row>
    <row r="190" spans="1:73" ht="16.5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3"/>
    </row>
    <row r="191" spans="1:73" ht="63.75" customHeight="1">
      <c r="A191" s="15" t="s">
        <v>171</v>
      </c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1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</row>
    <row r="192" spans="1:73" ht="32.25" customHeight="1">
      <c r="A192" s="15" t="s">
        <v>172</v>
      </c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1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</row>
    <row r="193" spans="1:73" ht="15.75" customHeight="1">
      <c r="A193" s="15" t="s">
        <v>173</v>
      </c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1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</row>
    <row r="194" spans="1:73" ht="16.5" customHeight="1">
      <c r="A194" s="15" t="s">
        <v>174</v>
      </c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1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</row>
    <row r="195" spans="1:73" ht="16.5" customHeigh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3"/>
    </row>
    <row r="196" spans="1:73" ht="63.75" customHeight="1">
      <c r="A196" s="15" t="s">
        <v>176</v>
      </c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1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</row>
    <row r="197" spans="1:73" ht="48" customHeight="1">
      <c r="A197" s="15" t="s">
        <v>177</v>
      </c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1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</row>
    <row r="198" spans="1:73" ht="48" customHeight="1">
      <c r="A198" s="15" t="s">
        <v>178</v>
      </c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1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</row>
    <row r="199" spans="1:73" ht="63.75" customHeight="1">
      <c r="A199" s="15" t="s">
        <v>179</v>
      </c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1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</row>
    <row r="200" spans="1:73" ht="33" customHeight="1">
      <c r="A200" s="15" t="s">
        <v>180</v>
      </c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1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</row>
    <row r="201" spans="1:73" ht="16.5" customHeight="1">
      <c r="A201" s="15" t="s">
        <v>181</v>
      </c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1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</row>
    <row r="202" spans="1:73" ht="16.5" customHeigh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3"/>
    </row>
    <row r="203" spans="1:73" ht="33" customHeight="1">
      <c r="A203" s="15" t="s">
        <v>183</v>
      </c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1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</row>
    <row r="204" spans="1:73" ht="33" customHeight="1">
      <c r="A204" s="15" t="s">
        <v>184</v>
      </c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1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</row>
    <row r="205" spans="1:73" ht="96.75" customHeight="1">
      <c r="A205" s="6"/>
      <c r="B205" s="134" t="s">
        <v>103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 t="s">
        <v>104</v>
      </c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 t="s">
        <v>105</v>
      </c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 t="s">
        <v>106</v>
      </c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 t="s">
        <v>107</v>
      </c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</row>
    <row r="206" spans="1:73" ht="48" customHeight="1">
      <c r="A206" s="15" t="s">
        <v>185</v>
      </c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1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</row>
    <row r="207" spans="1:73" ht="33" customHeight="1">
      <c r="A207" s="15" t="s">
        <v>186</v>
      </c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1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</row>
    <row r="208" spans="1:73" ht="33" customHeight="1">
      <c r="A208" s="15" t="s">
        <v>187</v>
      </c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1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</row>
    <row r="209" spans="1:73" ht="63.75" customHeight="1">
      <c r="A209" s="15" t="s">
        <v>188</v>
      </c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1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</row>
    <row r="210" spans="1:73" ht="48" customHeight="1">
      <c r="A210" s="15" t="s">
        <v>189</v>
      </c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1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</row>
    <row r="211" spans="1:73" ht="33" customHeight="1">
      <c r="A211" s="15" t="s">
        <v>190</v>
      </c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1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</row>
    <row r="212" spans="1:73" ht="33" customHeight="1">
      <c r="A212" s="15" t="s">
        <v>191</v>
      </c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1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</row>
    <row r="213" spans="1:73" ht="48" customHeight="1">
      <c r="A213" s="15" t="s">
        <v>192</v>
      </c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1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</row>
    <row r="214" spans="1:73" ht="33" customHeight="1">
      <c r="A214" s="15" t="s">
        <v>193</v>
      </c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1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</row>
    <row r="215" spans="1:73" ht="33" customHeight="1">
      <c r="A215" s="15" t="s">
        <v>194</v>
      </c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1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</row>
    <row r="216" spans="1:73" ht="48" customHeight="1">
      <c r="A216" s="15" t="s">
        <v>195</v>
      </c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1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</row>
    <row r="217" spans="1:73" ht="33" customHeight="1">
      <c r="A217" s="15" t="s">
        <v>196</v>
      </c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1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</row>
    <row r="218" spans="1:73" ht="33" customHeight="1">
      <c r="A218" s="15" t="s">
        <v>197</v>
      </c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1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</row>
    <row r="219" spans="1:73" ht="48" customHeight="1">
      <c r="A219" s="15" t="s">
        <v>198</v>
      </c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1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</row>
    <row r="220" spans="1:73" ht="16.5" customHeigh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3"/>
    </row>
    <row r="221" spans="1:73" ht="48" customHeight="1">
      <c r="A221" s="15" t="s">
        <v>200</v>
      </c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1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</row>
    <row r="222" spans="1:73" ht="48" customHeight="1">
      <c r="A222" s="15" t="s">
        <v>201</v>
      </c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1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</row>
    <row r="223" spans="1:73" ht="96.75" customHeight="1">
      <c r="A223" s="6"/>
      <c r="B223" s="134" t="s">
        <v>103</v>
      </c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 t="s">
        <v>104</v>
      </c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 t="s">
        <v>105</v>
      </c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 t="s">
        <v>106</v>
      </c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 t="s">
        <v>107</v>
      </c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</row>
    <row r="224" spans="1:73" ht="48" customHeight="1">
      <c r="A224" s="15" t="s">
        <v>202</v>
      </c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1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</row>
    <row r="225" spans="1:73" ht="32.25" customHeight="1">
      <c r="A225" s="15" t="s">
        <v>203</v>
      </c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1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</row>
    <row r="226" spans="1:73" ht="48" customHeight="1">
      <c r="A226" s="15" t="s">
        <v>204</v>
      </c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1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</row>
    <row r="227" spans="1:73" ht="32.25" customHeight="1">
      <c r="A227" s="15" t="s">
        <v>205</v>
      </c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1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</row>
    <row r="228" spans="1:73" ht="16.5" customHeight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3"/>
    </row>
    <row r="229" spans="1:73" ht="32.25" customHeight="1">
      <c r="A229" s="15" t="s">
        <v>207</v>
      </c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1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</row>
    <row r="230" spans="1:73" ht="32.25" customHeight="1">
      <c r="A230" s="15" t="s">
        <v>208</v>
      </c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1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</row>
    <row r="231" spans="1:73" ht="48" customHeight="1">
      <c r="A231" s="15" t="s">
        <v>209</v>
      </c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1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</row>
    <row r="232" spans="1:73" ht="16.5" customHeight="1">
      <c r="A232" s="15" t="s">
        <v>210</v>
      </c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1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</row>
    <row r="233" spans="1:73" ht="32.25" customHeight="1">
      <c r="A233" s="15" t="s">
        <v>211</v>
      </c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1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</row>
    <row r="234" spans="1:73" ht="32.25" customHeight="1">
      <c r="A234" s="15" t="s">
        <v>212</v>
      </c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1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</row>
    <row r="235" spans="1:73" ht="16.5" customHeight="1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3"/>
    </row>
    <row r="236" spans="1:73" ht="48" customHeight="1">
      <c r="A236" s="15" t="s">
        <v>214</v>
      </c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1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</row>
    <row r="237" spans="1:73" ht="63.75" customHeight="1">
      <c r="A237" s="15" t="s">
        <v>215</v>
      </c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1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</row>
    <row r="238" spans="1:73" ht="63.75" customHeight="1">
      <c r="A238" s="15" t="s">
        <v>216</v>
      </c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1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</row>
    <row r="239" spans="1:73" ht="16.5" customHeight="1">
      <c r="A239" s="15" t="s">
        <v>217</v>
      </c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1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</row>
    <row r="240" spans="1:73" ht="16.5" customHeight="1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3"/>
    </row>
    <row r="241" spans="1:73" ht="16.5" customHeight="1">
      <c r="A241" s="15" t="s">
        <v>219</v>
      </c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1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</row>
    <row r="242" spans="1:73" ht="48" customHeight="1">
      <c r="A242" s="15" t="s">
        <v>220</v>
      </c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1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</row>
    <row r="243" spans="1:73" ht="32.25" customHeight="1">
      <c r="A243" s="15" t="s">
        <v>221</v>
      </c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1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</row>
    <row r="244" spans="1:73" ht="96.75" customHeight="1">
      <c r="A244" s="6"/>
      <c r="B244" s="134" t="s">
        <v>103</v>
      </c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 t="s">
        <v>104</v>
      </c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 t="s">
        <v>105</v>
      </c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 t="s">
        <v>106</v>
      </c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 t="s">
        <v>107</v>
      </c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</row>
    <row r="245" spans="1:73" ht="63.75" customHeight="1">
      <c r="A245" s="15" t="s">
        <v>222</v>
      </c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1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</row>
    <row r="246" spans="1:73" ht="48" customHeight="1">
      <c r="A246" s="15" t="s">
        <v>223</v>
      </c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1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</row>
    <row r="247" spans="1:73" ht="48" customHeight="1">
      <c r="A247" s="15" t="s">
        <v>224</v>
      </c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1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</row>
    <row r="248" spans="1:73" ht="16.5" customHeight="1">
      <c r="A248" s="15" t="s">
        <v>225</v>
      </c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1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</row>
    <row r="249" spans="1:73" ht="63.75" customHeight="1">
      <c r="A249" s="15" t="s">
        <v>226</v>
      </c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1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</row>
    <row r="250" spans="1:73" ht="16.5" customHeight="1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3"/>
    </row>
    <row r="251" spans="1:73" ht="48" customHeight="1">
      <c r="A251" s="15" t="s">
        <v>228</v>
      </c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1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</row>
    <row r="252" spans="1:73" ht="32.25" customHeight="1">
      <c r="A252" s="15" t="s">
        <v>229</v>
      </c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1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</row>
    <row r="253" spans="1:73" ht="32.25" customHeight="1">
      <c r="A253" s="15" t="s">
        <v>230</v>
      </c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1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</row>
    <row r="254" spans="1:73" ht="32.25" customHeight="1">
      <c r="A254" s="15" t="s">
        <v>231</v>
      </c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1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</row>
    <row r="255" spans="1:73" ht="32.25" customHeight="1">
      <c r="A255" s="15" t="s">
        <v>232</v>
      </c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1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</row>
    <row r="256" spans="1:73" ht="16.5" customHeight="1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3"/>
    </row>
    <row r="257" spans="1:73" ht="48" customHeight="1">
      <c r="A257" s="15" t="s">
        <v>234</v>
      </c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1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</row>
    <row r="258" spans="1:73" ht="48" customHeight="1">
      <c r="A258" s="15" t="s">
        <v>235</v>
      </c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1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</row>
    <row r="259" spans="1:73" ht="48" customHeight="1">
      <c r="A259" s="15" t="s">
        <v>236</v>
      </c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1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</row>
    <row r="260" spans="1:73" ht="16.5" customHeight="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3"/>
    </row>
    <row r="261" spans="1:73" ht="48" customHeight="1">
      <c r="A261" s="15" t="s">
        <v>238</v>
      </c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1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</row>
    <row r="262" spans="1:73" ht="96.75" customHeight="1">
      <c r="A262" s="6"/>
      <c r="B262" s="134" t="s">
        <v>103</v>
      </c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 t="s">
        <v>104</v>
      </c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 t="s">
        <v>105</v>
      </c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 t="s">
        <v>106</v>
      </c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 t="s">
        <v>107</v>
      </c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</row>
    <row r="263" spans="1:73" ht="63" customHeight="1">
      <c r="A263" s="15" t="s">
        <v>239</v>
      </c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1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</row>
    <row r="264" spans="1:73" ht="48" customHeight="1">
      <c r="A264" s="15" t="s">
        <v>240</v>
      </c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1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</row>
    <row r="265" spans="1:73" ht="48" customHeight="1">
      <c r="A265" s="15" t="s">
        <v>241</v>
      </c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1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</row>
    <row r="266" spans="1:73" ht="32.25" customHeight="1">
      <c r="A266" s="15" t="s">
        <v>242</v>
      </c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1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</row>
    <row r="267" spans="1:73" ht="48" customHeight="1">
      <c r="A267" s="15" t="s">
        <v>243</v>
      </c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1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</row>
    <row r="268" spans="1:73" ht="62.25" customHeight="1">
      <c r="A268" s="15" t="s">
        <v>244</v>
      </c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1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</row>
    <row r="269" spans="1:73" ht="16.5" customHeight="1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3"/>
    </row>
    <row r="270" spans="1:73" ht="48" customHeight="1">
      <c r="A270" s="15" t="s">
        <v>246</v>
      </c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1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</row>
    <row r="271" spans="1:73" ht="48" customHeight="1">
      <c r="A271" s="15" t="s">
        <v>247</v>
      </c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1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</row>
    <row r="272" spans="1:73" ht="48" customHeight="1">
      <c r="A272" s="15" t="s">
        <v>248</v>
      </c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1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</row>
    <row r="273" spans="1:73" ht="63" customHeight="1">
      <c r="A273" s="15" t="s">
        <v>249</v>
      </c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1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</row>
    <row r="274" spans="1:73" ht="16.5" customHeight="1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3"/>
    </row>
    <row r="275" spans="1:73" ht="32.25" customHeight="1">
      <c r="A275" s="15" t="s">
        <v>251</v>
      </c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1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</row>
    <row r="276" spans="1:73" ht="32.25" customHeight="1">
      <c r="A276" s="15" t="s">
        <v>252</v>
      </c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1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</row>
    <row r="277" spans="1:73" ht="16.5" customHeight="1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3"/>
    </row>
    <row r="278" spans="1:73" ht="32.25" customHeight="1">
      <c r="A278" s="15" t="s">
        <v>254</v>
      </c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1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</row>
    <row r="279" spans="1:73" ht="16.5" customHeight="1">
      <c r="A279" s="15" t="s">
        <v>255</v>
      </c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1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</row>
    <row r="280" spans="1:73" ht="96.75" customHeight="1">
      <c r="A280" s="6"/>
      <c r="B280" s="134" t="s">
        <v>103</v>
      </c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 t="s">
        <v>104</v>
      </c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 t="s">
        <v>105</v>
      </c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 t="s">
        <v>106</v>
      </c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 t="s">
        <v>107</v>
      </c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</row>
    <row r="281" spans="1:73" ht="48" customHeight="1">
      <c r="A281" s="15" t="s">
        <v>256</v>
      </c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1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</row>
    <row r="282" spans="1:73" ht="16.5" customHeight="1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3"/>
    </row>
    <row r="283" spans="1:73" ht="32.25" customHeight="1">
      <c r="A283" s="15" t="s">
        <v>258</v>
      </c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1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</row>
    <row r="284" spans="1:73" ht="63" customHeight="1">
      <c r="A284" s="15" t="s">
        <v>259</v>
      </c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1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</row>
    <row r="285" spans="1:73" ht="16.5" customHeight="1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3"/>
    </row>
    <row r="286" spans="1:73" ht="32.25" customHeight="1">
      <c r="A286" s="15" t="s">
        <v>261</v>
      </c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1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</row>
    <row r="287" spans="1:73" ht="32.25" customHeight="1">
      <c r="A287" s="15" t="s">
        <v>262</v>
      </c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1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</row>
    <row r="288" spans="1:73" ht="16.5" customHeight="1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3"/>
    </row>
    <row r="289" spans="1:73" ht="32.25" customHeight="1">
      <c r="A289" s="15" t="s">
        <v>264</v>
      </c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1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</row>
    <row r="290" spans="1:73" ht="16.5" customHeight="1">
      <c r="A290" s="15" t="s">
        <v>265</v>
      </c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7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</row>
    <row r="293" spans="2:73" ht="47.25" customHeight="1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</row>
    <row r="294" spans="2:73" ht="47.25" customHeight="1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</row>
    <row r="295" spans="2:73" ht="63.75" customHeight="1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</row>
    <row r="296" spans="2:73" ht="63.75" customHeight="1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</row>
  </sheetData>
  <sheetProtection/>
  <mergeCells count="1021"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56:I57"/>
    <mergeCell ref="K56:P56"/>
    <mergeCell ref="AK56:BB57"/>
    <mergeCell ref="BC56:BU57"/>
    <mergeCell ref="J57:AJ57"/>
    <mergeCell ref="R56:AJ56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A28:I29"/>
    <mergeCell ref="K28:P28"/>
    <mergeCell ref="AK28:BB29"/>
    <mergeCell ref="BC28:BU29"/>
    <mergeCell ref="J29:AJ29"/>
    <mergeCell ref="A26:I27"/>
    <mergeCell ref="K26:P26"/>
    <mergeCell ref="R28:AJ2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A49:I50"/>
    <mergeCell ref="AK49:BB50"/>
    <mergeCell ref="A51:I52"/>
    <mergeCell ref="K51:P51"/>
    <mergeCell ref="R51:AJ51"/>
    <mergeCell ref="AK51:BB52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55:I55"/>
    <mergeCell ref="K55:AJ55"/>
    <mergeCell ref="AK55:BB55"/>
    <mergeCell ref="BC55:BU55"/>
    <mergeCell ref="BC53:BU54"/>
    <mergeCell ref="J54:AJ5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64:I65"/>
    <mergeCell ref="K64:P64"/>
    <mergeCell ref="AK64:BB65"/>
    <mergeCell ref="BC64:BU65"/>
    <mergeCell ref="J65:AJ65"/>
    <mergeCell ref="R64:AJ64"/>
    <mergeCell ref="K67:AJ67"/>
    <mergeCell ref="A67:I70"/>
    <mergeCell ref="AK67:BB70"/>
    <mergeCell ref="BC67:BU70"/>
    <mergeCell ref="K68:AI68"/>
    <mergeCell ref="K69:X69"/>
    <mergeCell ref="K70:AJ70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98:BB110"/>
    <mergeCell ref="BC98:BU110"/>
    <mergeCell ref="K104:AJ104"/>
    <mergeCell ref="K106:AJ106"/>
    <mergeCell ref="K110:AJ110"/>
    <mergeCell ref="K108:AJ108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A114:I115"/>
    <mergeCell ref="K114:P114"/>
    <mergeCell ref="R114:AJ114"/>
    <mergeCell ref="AK114:BB115"/>
    <mergeCell ref="A116:I116"/>
    <mergeCell ref="K116:AJ116"/>
    <mergeCell ref="AK116:BB116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127:O127"/>
    <mergeCell ref="P127:Z127"/>
    <mergeCell ref="AA127:AO127"/>
    <mergeCell ref="B126:O126"/>
    <mergeCell ref="P126:Z126"/>
    <mergeCell ref="AA126:AO126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8:O128"/>
    <mergeCell ref="B129:O129"/>
    <mergeCell ref="P129:Z129"/>
    <mergeCell ref="AA129:AO129"/>
    <mergeCell ref="P128:Z128"/>
    <mergeCell ref="AA128:AO128"/>
    <mergeCell ref="B130:O130"/>
    <mergeCell ref="P130:Z130"/>
    <mergeCell ref="AA130:AO130"/>
    <mergeCell ref="AP129:BC129"/>
    <mergeCell ref="AP130:BC130"/>
    <mergeCell ref="BD129:BU129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D136:BU136"/>
    <mergeCell ref="BD139:BU139"/>
    <mergeCell ref="B139:O139"/>
    <mergeCell ref="P139:Z139"/>
    <mergeCell ref="AA139:AO139"/>
    <mergeCell ref="AP138:BC138"/>
    <mergeCell ref="AP139:BC139"/>
    <mergeCell ref="B141:O141"/>
    <mergeCell ref="P141:Z141"/>
    <mergeCell ref="AA141:AO141"/>
    <mergeCell ref="AP141:BC141"/>
    <mergeCell ref="AP140:BC140"/>
    <mergeCell ref="B136:O136"/>
    <mergeCell ref="P136:Z136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4:O144"/>
    <mergeCell ref="B145:O145"/>
    <mergeCell ref="P145:Z145"/>
    <mergeCell ref="AA145:AO145"/>
    <mergeCell ref="P144:Z144"/>
    <mergeCell ref="AA144:AO144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9:O149"/>
    <mergeCell ref="P149:Z149"/>
    <mergeCell ref="AA149:AO149"/>
    <mergeCell ref="B148:O148"/>
    <mergeCell ref="P148:Z148"/>
    <mergeCell ref="AA148:AO148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50:O150"/>
    <mergeCell ref="B151:O151"/>
    <mergeCell ref="P151:Z151"/>
    <mergeCell ref="AA151:AO151"/>
    <mergeCell ref="P150:Z150"/>
    <mergeCell ref="AA150:AO150"/>
    <mergeCell ref="B153:O153"/>
    <mergeCell ref="P153:Z153"/>
    <mergeCell ref="AA153:AO153"/>
    <mergeCell ref="B152:O152"/>
    <mergeCell ref="P152:Z152"/>
    <mergeCell ref="AA152:AO152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4:O154"/>
    <mergeCell ref="B155:O155"/>
    <mergeCell ref="P155:Z155"/>
    <mergeCell ref="AA155:AO155"/>
    <mergeCell ref="P154:Z154"/>
    <mergeCell ref="AA154:AO154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D161:BU161"/>
    <mergeCell ref="P162:Z162"/>
    <mergeCell ref="AA162:AO162"/>
    <mergeCell ref="AP162:BC162"/>
    <mergeCell ref="BD162:BU162"/>
    <mergeCell ref="P161:Z161"/>
    <mergeCell ref="AA161:AO161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AA184:AO184"/>
    <mergeCell ref="AP182:BC182"/>
    <mergeCell ref="B183:O183"/>
    <mergeCell ref="P183:Z183"/>
    <mergeCell ref="AA183:AO183"/>
    <mergeCell ref="AP183:BC183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AP205:BC205"/>
    <mergeCell ref="BD205:BU205"/>
    <mergeCell ref="AP207:BC207"/>
    <mergeCell ref="BD207:BU207"/>
    <mergeCell ref="AP206:BC206"/>
    <mergeCell ref="BD206:BU206"/>
    <mergeCell ref="B206:O206"/>
    <mergeCell ref="B207:O207"/>
    <mergeCell ref="P207:Z207"/>
    <mergeCell ref="AA207:AO207"/>
    <mergeCell ref="P206:Z206"/>
    <mergeCell ref="AA206:AO206"/>
    <mergeCell ref="B209:O209"/>
    <mergeCell ref="P209:Z209"/>
    <mergeCell ref="AA209:AO209"/>
    <mergeCell ref="B208:O208"/>
    <mergeCell ref="P208:Z208"/>
    <mergeCell ref="AA208:AO208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233:O233"/>
    <mergeCell ref="B234:O234"/>
    <mergeCell ref="P234:Z234"/>
    <mergeCell ref="AA234:AO234"/>
    <mergeCell ref="P233:Z233"/>
    <mergeCell ref="AA233:AO233"/>
    <mergeCell ref="BD237:BU237"/>
    <mergeCell ref="A235:BU235"/>
    <mergeCell ref="B236:O236"/>
    <mergeCell ref="P236:Z236"/>
    <mergeCell ref="AA236:AO236"/>
    <mergeCell ref="AP236:BC236"/>
    <mergeCell ref="BD236:BU236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AA278:AO278"/>
    <mergeCell ref="P281:Z281"/>
    <mergeCell ref="AA281:AO281"/>
    <mergeCell ref="B280:O280"/>
    <mergeCell ref="P280:Z280"/>
    <mergeCell ref="AA280:AO280"/>
    <mergeCell ref="B281:O281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285:BU285"/>
    <mergeCell ref="B284:O284"/>
    <mergeCell ref="P284:Z284"/>
    <mergeCell ref="AA284:AO284"/>
    <mergeCell ref="AP284:BC284"/>
    <mergeCell ref="BD284:BU284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BD286:BU286"/>
    <mergeCell ref="B287:O287"/>
    <mergeCell ref="B286:O286"/>
    <mergeCell ref="P286:Z286"/>
    <mergeCell ref="AA286:AO286"/>
    <mergeCell ref="P287:Z287"/>
    <mergeCell ref="AA287:AO287"/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34" workbookViewId="0" topLeftCell="A40">
      <selection activeCell="E75" sqref="E75"/>
    </sheetView>
  </sheetViews>
  <sheetFormatPr defaultColWidth="9.00390625" defaultRowHeight="12.75"/>
  <cols>
    <col min="1" max="1" width="30.125" style="0" customWidth="1"/>
    <col min="2" max="2" width="55.375" style="0" customWidth="1"/>
    <col min="3" max="3" width="15.875" style="0" customWidth="1"/>
    <col min="4" max="4" width="16.25390625" style="0" customWidth="1"/>
    <col min="5" max="5" width="19.25390625" style="0" customWidth="1"/>
  </cols>
  <sheetData>
    <row r="1" spans="3:4" ht="15.75">
      <c r="C1" s="54" t="s">
        <v>293</v>
      </c>
      <c r="D1" s="2"/>
    </row>
    <row r="2" spans="3:4" ht="15.75">
      <c r="C2" s="50" t="s">
        <v>294</v>
      </c>
      <c r="D2" s="2"/>
    </row>
    <row r="3" spans="3:4" ht="15.75">
      <c r="C3" s="50" t="s">
        <v>295</v>
      </c>
      <c r="D3" s="2"/>
    </row>
    <row r="4" spans="1:3" ht="14.25" customHeight="1">
      <c r="A4" s="29"/>
      <c r="B4" s="28"/>
      <c r="C4" s="28"/>
    </row>
    <row r="5" spans="1:3" s="27" customFormat="1" ht="30.75" customHeight="1">
      <c r="A5" s="178" t="s">
        <v>296</v>
      </c>
      <c r="B5" s="179"/>
      <c r="C5" s="179"/>
    </row>
    <row r="6" spans="1:3" ht="18.75" customHeight="1" thickBot="1">
      <c r="A6" s="180" t="s">
        <v>302</v>
      </c>
      <c r="B6" s="181"/>
      <c r="C6" s="181"/>
    </row>
    <row r="7" spans="1:5" ht="77.25" customHeight="1">
      <c r="A7" s="189" t="s">
        <v>289</v>
      </c>
      <c r="B7" s="191" t="s">
        <v>290</v>
      </c>
      <c r="C7" s="194" t="s">
        <v>297</v>
      </c>
      <c r="D7" s="195"/>
      <c r="E7" s="52" t="s">
        <v>298</v>
      </c>
    </row>
    <row r="8" spans="1:5" ht="16.5" customHeight="1" thickBot="1">
      <c r="A8" s="190"/>
      <c r="B8" s="192"/>
      <c r="C8" s="51" t="s">
        <v>299</v>
      </c>
      <c r="D8" s="45" t="s">
        <v>300</v>
      </c>
      <c r="E8" s="36" t="s">
        <v>301</v>
      </c>
    </row>
    <row r="9" spans="1:5" ht="14.25" customHeight="1">
      <c r="A9" s="1"/>
      <c r="B9" s="1"/>
      <c r="C9" s="32">
        <v>1</v>
      </c>
      <c r="D9" s="48">
        <v>2</v>
      </c>
      <c r="E9" s="48">
        <v>3</v>
      </c>
    </row>
    <row r="10" spans="1:5" ht="14.25" customHeight="1">
      <c r="A10" s="1"/>
      <c r="B10" s="1" t="s">
        <v>303</v>
      </c>
      <c r="C10" s="62">
        <v>594.6</v>
      </c>
      <c r="D10" s="69">
        <v>737</v>
      </c>
      <c r="E10" s="69">
        <v>402.4</v>
      </c>
    </row>
    <row r="11" spans="1:5" ht="14.25" customHeight="1">
      <c r="A11" s="1"/>
      <c r="B11" s="68" t="s">
        <v>304</v>
      </c>
      <c r="C11" s="33">
        <v>594.6</v>
      </c>
      <c r="D11" s="44">
        <v>737</v>
      </c>
      <c r="E11" s="44">
        <v>402.4</v>
      </c>
    </row>
    <row r="12" spans="1:5" ht="12.75">
      <c r="A12" s="134" t="s">
        <v>280</v>
      </c>
      <c r="B12" s="30" t="s">
        <v>103</v>
      </c>
      <c r="C12" s="34"/>
      <c r="D12" s="44"/>
      <c r="E12" s="44"/>
    </row>
    <row r="13" spans="1:5" ht="12.75">
      <c r="A13" s="134"/>
      <c r="B13" s="35" t="s">
        <v>276</v>
      </c>
      <c r="C13" s="39">
        <f>C11*25%/100</f>
        <v>1.4865000000000002</v>
      </c>
      <c r="D13" s="55">
        <f>D11*25%/100</f>
        <v>1.8425</v>
      </c>
      <c r="E13" s="55">
        <f>E11*25%/100</f>
        <v>1.006</v>
      </c>
    </row>
    <row r="14" spans="1:5" s="27" customFormat="1" ht="16.5" customHeight="1">
      <c r="A14" s="134"/>
      <c r="B14" s="30" t="s">
        <v>105</v>
      </c>
      <c r="C14" s="37">
        <f>1007.68*C13</f>
        <v>1497.91632</v>
      </c>
      <c r="D14" s="37">
        <f>1007.68*D13</f>
        <v>1856.6504</v>
      </c>
      <c r="E14" s="55">
        <f>1007.68*E13</f>
        <v>1013.7260799999999</v>
      </c>
    </row>
    <row r="15" spans="1:5" ht="13.5" customHeight="1">
      <c r="A15" s="134"/>
      <c r="B15" s="30" t="s">
        <v>106</v>
      </c>
      <c r="C15" s="38">
        <f>C14/C10/12</f>
        <v>0.20993333333333333</v>
      </c>
      <c r="D15" s="38">
        <f>D14/D10/12</f>
        <v>0.20993333333333333</v>
      </c>
      <c r="E15" s="55">
        <f>E14/E10/12</f>
        <v>0.20993333333333333</v>
      </c>
    </row>
    <row r="16" spans="1:5" ht="15" customHeight="1">
      <c r="A16" s="134"/>
      <c r="B16" s="30" t="s">
        <v>275</v>
      </c>
      <c r="C16" s="36"/>
      <c r="D16" s="36"/>
      <c r="E16" s="44"/>
    </row>
    <row r="17" spans="1:5" ht="12.75">
      <c r="A17" s="188" t="s">
        <v>281</v>
      </c>
      <c r="B17" s="56" t="s">
        <v>103</v>
      </c>
      <c r="C17" s="57"/>
      <c r="D17" s="57"/>
      <c r="E17" s="58"/>
    </row>
    <row r="18" spans="1:5" ht="12.75">
      <c r="A18" s="188"/>
      <c r="B18" s="59" t="s">
        <v>277</v>
      </c>
      <c r="C18" s="60">
        <f>C11*0.5/100</f>
        <v>2.9730000000000003</v>
      </c>
      <c r="D18" s="60">
        <f>D11*0.5/100</f>
        <v>3.685</v>
      </c>
      <c r="E18" s="61">
        <f>E11*0.5/100</f>
        <v>2.012</v>
      </c>
    </row>
    <row r="19" spans="1:5" ht="16.5" customHeight="1">
      <c r="A19" s="188"/>
      <c r="B19" s="56" t="s">
        <v>105</v>
      </c>
      <c r="C19" s="60">
        <f>836.39*C18</f>
        <v>2486.5874700000004</v>
      </c>
      <c r="D19" s="60">
        <f>836.39*D18</f>
        <v>3082.09715</v>
      </c>
      <c r="E19" s="61">
        <f>836.39*E18</f>
        <v>1682.81668</v>
      </c>
    </row>
    <row r="20" spans="1:5" ht="12.75" customHeight="1">
      <c r="A20" s="188"/>
      <c r="B20" s="56" t="s">
        <v>106</v>
      </c>
      <c r="C20" s="60">
        <f>C19/C10/12</f>
        <v>0.3484958333333334</v>
      </c>
      <c r="D20" s="60">
        <f>D19/D11/12</f>
        <v>0.3484958333333334</v>
      </c>
      <c r="E20" s="61">
        <f>E19/E10/12</f>
        <v>0.3484958333333333</v>
      </c>
    </row>
    <row r="21" spans="1:5" ht="21.75" customHeight="1">
      <c r="A21" s="188"/>
      <c r="B21" s="56" t="s">
        <v>275</v>
      </c>
      <c r="C21" s="57"/>
      <c r="D21" s="58"/>
      <c r="E21" s="58"/>
    </row>
    <row r="22" spans="1:5" ht="15.75" customHeight="1">
      <c r="A22" s="185" t="s">
        <v>282</v>
      </c>
      <c r="B22" s="56" t="s">
        <v>103</v>
      </c>
      <c r="C22" s="62"/>
      <c r="D22" s="58"/>
      <c r="E22" s="58"/>
    </row>
    <row r="23" spans="1:5" ht="12.75" customHeight="1">
      <c r="A23" s="186"/>
      <c r="B23" s="59" t="s">
        <v>104</v>
      </c>
      <c r="C23" s="60">
        <f>C11*2.88/100</f>
        <v>17.124480000000002</v>
      </c>
      <c r="D23" s="61">
        <f>D11*2.88/100</f>
        <v>21.2256</v>
      </c>
      <c r="E23" s="61">
        <f>E11*2.88/100</f>
        <v>11.589119999999998</v>
      </c>
    </row>
    <row r="24" spans="1:5" ht="12.75" customHeight="1">
      <c r="A24" s="186"/>
      <c r="B24" s="56" t="s">
        <v>105</v>
      </c>
      <c r="C24" s="60">
        <f>72.24*C23</f>
        <v>1237.0724352</v>
      </c>
      <c r="D24" s="61">
        <f>72.24*D23</f>
        <v>1533.3373439999998</v>
      </c>
      <c r="E24" s="61">
        <f>72.24*E23</f>
        <v>837.1980287999997</v>
      </c>
    </row>
    <row r="25" spans="1:5" ht="13.5" customHeight="1">
      <c r="A25" s="186"/>
      <c r="B25" s="56" t="s">
        <v>106</v>
      </c>
      <c r="C25" s="60">
        <f>C24/C10/12</f>
        <v>0.17337599999999997</v>
      </c>
      <c r="D25" s="60">
        <f>D24/D10/12</f>
        <v>0.17337599999999997</v>
      </c>
      <c r="E25" s="61">
        <f>E24/E10/12</f>
        <v>0.17337599999999997</v>
      </c>
    </row>
    <row r="26" spans="1:5" ht="16.5" customHeight="1">
      <c r="A26" s="187"/>
      <c r="B26" s="56" t="s">
        <v>275</v>
      </c>
      <c r="C26" s="57"/>
      <c r="D26" s="58"/>
      <c r="E26" s="58"/>
    </row>
    <row r="27" spans="1:5" ht="12.75">
      <c r="A27" s="185" t="s">
        <v>283</v>
      </c>
      <c r="B27" s="56" t="s">
        <v>103</v>
      </c>
      <c r="C27" s="57"/>
      <c r="D27" s="58"/>
      <c r="E27" s="58"/>
    </row>
    <row r="28" spans="1:5" ht="12.75">
      <c r="A28" s="186"/>
      <c r="B28" s="59" t="s">
        <v>278</v>
      </c>
      <c r="C28" s="64">
        <f>C11*3%/10</f>
        <v>1.7838</v>
      </c>
      <c r="D28" s="65">
        <f>D11*3%/10</f>
        <v>2.211</v>
      </c>
      <c r="E28" s="65">
        <f>E11*3%/10</f>
        <v>1.2071999999999998</v>
      </c>
    </row>
    <row r="29" spans="1:5" ht="12.75" customHeight="1">
      <c r="A29" s="186"/>
      <c r="B29" s="56" t="s">
        <v>105</v>
      </c>
      <c r="C29" s="66">
        <f>2281.73*C28</f>
        <v>4070.149974</v>
      </c>
      <c r="D29" s="61">
        <f>2281.73*D28</f>
        <v>5044.90503</v>
      </c>
      <c r="E29" s="65">
        <f>2281.73*E28</f>
        <v>2754.5044559999997</v>
      </c>
    </row>
    <row r="30" spans="1:5" ht="15.75" customHeight="1">
      <c r="A30" s="186"/>
      <c r="B30" s="56" t="s">
        <v>106</v>
      </c>
      <c r="C30" s="66">
        <f>C29/C10/12</f>
        <v>0.5704325</v>
      </c>
      <c r="D30" s="61">
        <f>D29/D10/12</f>
        <v>0.5704325</v>
      </c>
      <c r="E30" s="65">
        <f>E29/E10/12</f>
        <v>0.5704325</v>
      </c>
    </row>
    <row r="31" spans="1:5" ht="13.5" customHeight="1">
      <c r="A31" s="187"/>
      <c r="B31" s="56" t="s">
        <v>275</v>
      </c>
      <c r="C31" s="57"/>
      <c r="D31" s="61"/>
      <c r="E31" s="58"/>
    </row>
    <row r="32" spans="1:5" ht="15" customHeight="1">
      <c r="A32" s="63"/>
      <c r="B32" s="56" t="s">
        <v>305</v>
      </c>
      <c r="C32" s="57">
        <v>501.7</v>
      </c>
      <c r="D32" s="61">
        <v>627.9</v>
      </c>
      <c r="E32" s="58">
        <v>361.7</v>
      </c>
    </row>
    <row r="33" spans="1:5" ht="12.75">
      <c r="A33" s="185" t="s">
        <v>284</v>
      </c>
      <c r="B33" s="56" t="s">
        <v>103</v>
      </c>
      <c r="C33" s="57"/>
      <c r="D33" s="61"/>
      <c r="E33" s="58"/>
    </row>
    <row r="34" spans="1:5" ht="12.75">
      <c r="A34" s="186"/>
      <c r="B34" s="59" t="s">
        <v>278</v>
      </c>
      <c r="C34" s="60">
        <f>C32*0.35</f>
        <v>175.595</v>
      </c>
      <c r="D34" s="61">
        <f>D32*0.35</f>
        <v>219.765</v>
      </c>
      <c r="E34" s="65">
        <f>E32*0.35</f>
        <v>126.59499999999998</v>
      </c>
    </row>
    <row r="35" spans="1:5" ht="13.5" customHeight="1">
      <c r="A35" s="186"/>
      <c r="B35" s="56" t="s">
        <v>105</v>
      </c>
      <c r="C35" s="67">
        <f>445.14*C34</f>
        <v>78164.35829999999</v>
      </c>
      <c r="D35" s="61">
        <f>445.14*D34</f>
        <v>97826.19209999999</v>
      </c>
      <c r="E35" s="61">
        <f>445.14*E34</f>
        <v>56352.49829999999</v>
      </c>
    </row>
    <row r="36" spans="1:5" ht="16.5" customHeight="1">
      <c r="A36" s="186"/>
      <c r="B36" s="56" t="s">
        <v>106</v>
      </c>
      <c r="C36" s="66">
        <f>C35/C10/12</f>
        <v>10.95475365792129</v>
      </c>
      <c r="D36" s="61">
        <f>D35/D10/12</f>
        <v>11.06130620759837</v>
      </c>
      <c r="E36" s="65">
        <f>E35/E10/12</f>
        <v>11.670083312624252</v>
      </c>
    </row>
    <row r="37" spans="1:5" ht="17.25" customHeight="1">
      <c r="A37" s="187"/>
      <c r="B37" s="56" t="s">
        <v>275</v>
      </c>
      <c r="C37" s="57"/>
      <c r="D37" s="61"/>
      <c r="E37" s="58"/>
    </row>
    <row r="38" spans="1:5" ht="12.75">
      <c r="A38" s="185" t="s">
        <v>285</v>
      </c>
      <c r="B38" s="56" t="s">
        <v>103</v>
      </c>
      <c r="C38" s="57"/>
      <c r="D38" s="61"/>
      <c r="E38" s="58"/>
    </row>
    <row r="39" spans="1:5" ht="12.75">
      <c r="A39" s="186"/>
      <c r="B39" s="59" t="s">
        <v>278</v>
      </c>
      <c r="C39" s="57">
        <v>1.8</v>
      </c>
      <c r="D39" s="61">
        <v>1.8</v>
      </c>
      <c r="E39" s="58">
        <v>1.8</v>
      </c>
    </row>
    <row r="40" spans="1:5" ht="15.75" customHeight="1">
      <c r="A40" s="186"/>
      <c r="B40" s="56" t="s">
        <v>105</v>
      </c>
      <c r="C40" s="66">
        <f>142.57*C39</f>
        <v>256.626</v>
      </c>
      <c r="D40" s="61">
        <f>142.57*D39</f>
        <v>256.626</v>
      </c>
      <c r="E40" s="65">
        <f>142.57*E39</f>
        <v>256.626</v>
      </c>
    </row>
    <row r="41" spans="1:5" ht="15" customHeight="1">
      <c r="A41" s="186"/>
      <c r="B41" s="56" t="s">
        <v>106</v>
      </c>
      <c r="C41" s="66">
        <f>C40/C10/12</f>
        <v>0.0359661957618567</v>
      </c>
      <c r="D41" s="61">
        <f>D40/D10/12</f>
        <v>0.029016960651289007</v>
      </c>
      <c r="E41" s="65">
        <f>E40/E10/12</f>
        <v>0.05314488071570576</v>
      </c>
    </row>
    <row r="42" spans="1:5" ht="12" customHeight="1">
      <c r="A42" s="187"/>
      <c r="B42" s="56" t="s">
        <v>275</v>
      </c>
      <c r="C42" s="57"/>
      <c r="D42" s="61"/>
      <c r="E42" s="58"/>
    </row>
    <row r="43" spans="1:5" ht="12.75">
      <c r="A43" s="182" t="s">
        <v>286</v>
      </c>
      <c r="B43" s="30" t="s">
        <v>103</v>
      </c>
      <c r="C43" s="36"/>
      <c r="D43" s="46"/>
      <c r="E43" s="44"/>
    </row>
    <row r="44" spans="1:5" ht="12.75">
      <c r="A44" s="183"/>
      <c r="B44" s="35" t="s">
        <v>278</v>
      </c>
      <c r="C44" s="47">
        <v>2.5</v>
      </c>
      <c r="D44" s="46">
        <v>2.5</v>
      </c>
      <c r="E44" s="55">
        <v>2.5</v>
      </c>
    </row>
    <row r="45" spans="1:5" ht="16.5" customHeight="1">
      <c r="A45" s="183"/>
      <c r="B45" s="30" t="s">
        <v>105</v>
      </c>
      <c r="C45" s="38">
        <f>43.67*C44</f>
        <v>109.17500000000001</v>
      </c>
      <c r="D45" s="46">
        <f>43.67*D44</f>
        <v>109.17500000000001</v>
      </c>
      <c r="E45" s="55">
        <f>43.67*E44</f>
        <v>109.17500000000001</v>
      </c>
    </row>
    <row r="46" spans="1:5" ht="17.25" customHeight="1">
      <c r="A46" s="183"/>
      <c r="B46" s="30" t="s">
        <v>106</v>
      </c>
      <c r="C46" s="38">
        <f>C45/C10/12</f>
        <v>0.015300902567552418</v>
      </c>
      <c r="D46" s="46">
        <f>D45/D10/12</f>
        <v>0.012344527363184081</v>
      </c>
      <c r="E46" s="55">
        <f>E45/E10/12</f>
        <v>0.02260913684559311</v>
      </c>
    </row>
    <row r="47" spans="1:5" ht="18.75" customHeight="1">
      <c r="A47" s="184"/>
      <c r="B47" s="30" t="s">
        <v>275</v>
      </c>
      <c r="C47" s="36"/>
      <c r="D47" s="46"/>
      <c r="E47" s="44"/>
    </row>
    <row r="48" spans="1:5" ht="12.75">
      <c r="A48" s="182" t="s">
        <v>287</v>
      </c>
      <c r="B48" s="30" t="s">
        <v>103</v>
      </c>
      <c r="C48" s="36"/>
      <c r="D48" s="46"/>
      <c r="E48" s="44"/>
    </row>
    <row r="49" spans="1:5" ht="12.75">
      <c r="A49" s="183"/>
      <c r="B49" s="35" t="s">
        <v>278</v>
      </c>
      <c r="C49" s="47">
        <v>5</v>
      </c>
      <c r="D49" s="46">
        <v>5</v>
      </c>
      <c r="E49" s="46">
        <v>5</v>
      </c>
    </row>
    <row r="50" spans="1:5" ht="15.75" customHeight="1">
      <c r="A50" s="183"/>
      <c r="B50" s="30" t="s">
        <v>105</v>
      </c>
      <c r="C50" s="47">
        <f>418.8*C49</f>
        <v>2094</v>
      </c>
      <c r="D50" s="46">
        <f>418.8*D49</f>
        <v>2094</v>
      </c>
      <c r="E50" s="46">
        <f>418.8*E49</f>
        <v>2094</v>
      </c>
    </row>
    <row r="51" spans="1:5" ht="15.75" customHeight="1">
      <c r="A51" s="183"/>
      <c r="B51" s="30" t="s">
        <v>106</v>
      </c>
      <c r="C51" s="47">
        <f>C50/C10/12</f>
        <v>0.2934746047763202</v>
      </c>
      <c r="D51" s="46">
        <f>D50/D10/12</f>
        <v>0.2367706919945726</v>
      </c>
      <c r="E51" s="46">
        <f>E50/E10/12</f>
        <v>0.4336481113320079</v>
      </c>
    </row>
    <row r="52" spans="1:5" ht="18.75" customHeight="1">
      <c r="A52" s="184"/>
      <c r="B52" s="30" t="s">
        <v>275</v>
      </c>
      <c r="C52" s="36"/>
      <c r="D52" s="46"/>
      <c r="E52" s="44"/>
    </row>
    <row r="53" spans="1:5" ht="12.75">
      <c r="A53" s="182" t="s">
        <v>288</v>
      </c>
      <c r="B53" s="30" t="s">
        <v>103</v>
      </c>
      <c r="C53" s="36"/>
      <c r="D53" s="46"/>
      <c r="E53" s="44"/>
    </row>
    <row r="54" spans="1:5" ht="12.75">
      <c r="A54" s="183"/>
      <c r="B54" s="35" t="s">
        <v>278</v>
      </c>
      <c r="C54" s="47">
        <f>C11*0.25%</f>
        <v>1.4865000000000002</v>
      </c>
      <c r="D54" s="46">
        <f>D11*0.25%</f>
        <v>1.8425</v>
      </c>
      <c r="E54" s="46">
        <f>E11*0.25%</f>
        <v>1.006</v>
      </c>
    </row>
    <row r="55" spans="1:5" ht="16.5" customHeight="1">
      <c r="A55" s="183"/>
      <c r="B55" s="30" t="s">
        <v>105</v>
      </c>
      <c r="C55" s="47">
        <f>71.18*C54</f>
        <v>105.80907000000002</v>
      </c>
      <c r="D55" s="46">
        <f>71.18*D54</f>
        <v>131.14915000000002</v>
      </c>
      <c r="E55" s="46">
        <f>71.18*E54</f>
        <v>71.60708000000001</v>
      </c>
    </row>
    <row r="56" spans="1:5" ht="17.25" customHeight="1">
      <c r="A56" s="183"/>
      <c r="B56" s="30" t="s">
        <v>106</v>
      </c>
      <c r="C56" s="47">
        <f>C55/C10/12</f>
        <v>0.01482916666666667</v>
      </c>
      <c r="D56" s="46">
        <f>D55/D10/12</f>
        <v>0.01482916666666667</v>
      </c>
      <c r="E56" s="46">
        <f>E55/E10/12</f>
        <v>0.01482916666666667</v>
      </c>
    </row>
    <row r="57" spans="1:5" ht="18" customHeight="1">
      <c r="A57" s="184"/>
      <c r="B57" s="30" t="s">
        <v>275</v>
      </c>
      <c r="C57" s="36"/>
      <c r="D57" s="46"/>
      <c r="E57" s="44"/>
    </row>
    <row r="58" spans="1:5" ht="12.75">
      <c r="A58" s="182" t="s">
        <v>291</v>
      </c>
      <c r="B58" s="30" t="s">
        <v>103</v>
      </c>
      <c r="C58" s="36"/>
      <c r="D58" s="46"/>
      <c r="E58" s="44"/>
    </row>
    <row r="59" spans="1:5" ht="12.75">
      <c r="A59" s="183"/>
      <c r="B59" s="35" t="s">
        <v>279</v>
      </c>
      <c r="C59" s="47">
        <f>C11*0.48%</f>
        <v>2.8540799999999997</v>
      </c>
      <c r="D59" s="46">
        <f>D10*0.48%</f>
        <v>3.5376</v>
      </c>
      <c r="E59" s="46">
        <f>E10*0.48%</f>
        <v>1.9315199999999997</v>
      </c>
    </row>
    <row r="60" spans="1:5" ht="15" customHeight="1">
      <c r="A60" s="183"/>
      <c r="B60" s="30" t="s">
        <v>105</v>
      </c>
      <c r="C60" s="47">
        <f>45.32*C59</f>
        <v>129.34690559999999</v>
      </c>
      <c r="D60" s="46">
        <f>45.32*D59</f>
        <v>160.324032</v>
      </c>
      <c r="E60" s="46">
        <f>45.32*E59</f>
        <v>87.53648639999999</v>
      </c>
    </row>
    <row r="61" spans="1:5" ht="17.25" customHeight="1">
      <c r="A61" s="183"/>
      <c r="B61" s="30" t="s">
        <v>106</v>
      </c>
      <c r="C61" s="47">
        <f>C60/C10/12</f>
        <v>0.018128</v>
      </c>
      <c r="D61" s="46">
        <f>D60/D10/12</f>
        <v>0.018128</v>
      </c>
      <c r="E61" s="46">
        <f>E60/E10/12</f>
        <v>0.018128</v>
      </c>
    </row>
    <row r="62" spans="1:5" ht="21.75" customHeight="1">
      <c r="A62" s="184"/>
      <c r="B62" s="30" t="s">
        <v>275</v>
      </c>
      <c r="C62" s="36"/>
      <c r="D62" s="46"/>
      <c r="E62" s="44"/>
    </row>
    <row r="63" spans="1:5" ht="12.75">
      <c r="A63" s="182" t="s">
        <v>292</v>
      </c>
      <c r="B63" s="30" t="s">
        <v>103</v>
      </c>
      <c r="C63" s="36"/>
      <c r="D63" s="46"/>
      <c r="E63" s="44"/>
    </row>
    <row r="64" spans="1:5" ht="12.75">
      <c r="A64" s="183"/>
      <c r="B64" s="35" t="s">
        <v>278</v>
      </c>
      <c r="C64" s="47">
        <f>C11*0.3%</f>
        <v>1.7838</v>
      </c>
      <c r="D64" s="46">
        <f>D11*0.3%</f>
        <v>2.211</v>
      </c>
      <c r="E64" s="46">
        <f>E11*0.3%</f>
        <v>1.2072</v>
      </c>
    </row>
    <row r="65" spans="1:5" ht="19.5" customHeight="1">
      <c r="A65" s="183"/>
      <c r="B65" s="30" t="s">
        <v>105</v>
      </c>
      <c r="C65" s="47">
        <f>72.64*C64</f>
        <v>129.575232</v>
      </c>
      <c r="D65" s="46">
        <f>72.64*D64</f>
        <v>160.60703999999998</v>
      </c>
      <c r="E65" s="46">
        <f>72.64*E64</f>
        <v>87.69100800000001</v>
      </c>
    </row>
    <row r="66" spans="1:5" ht="15.75" customHeight="1">
      <c r="A66" s="183"/>
      <c r="B66" s="30" t="s">
        <v>106</v>
      </c>
      <c r="C66" s="47">
        <f>C65/C10/12</f>
        <v>0.01816</v>
      </c>
      <c r="D66" s="46">
        <f>D65/D10/12</f>
        <v>0.01816</v>
      </c>
      <c r="E66" s="46">
        <f>E65/E10/12</f>
        <v>0.018160000000000003</v>
      </c>
    </row>
    <row r="67" spans="1:5" ht="15" customHeight="1">
      <c r="A67" s="184"/>
      <c r="B67" s="30" t="s">
        <v>275</v>
      </c>
      <c r="C67" s="36"/>
      <c r="D67" s="46"/>
      <c r="E67" s="44"/>
    </row>
    <row r="68" spans="1:5" ht="15" customHeight="1">
      <c r="A68" s="53"/>
      <c r="B68" s="30"/>
      <c r="C68" s="36"/>
      <c r="D68" s="46"/>
      <c r="E68" s="44">
        <v>8</v>
      </c>
    </row>
    <row r="69" spans="1:5" ht="12.75">
      <c r="A69" s="185" t="s">
        <v>306</v>
      </c>
      <c r="B69" s="31" t="s">
        <v>103</v>
      </c>
      <c r="C69" s="40"/>
      <c r="D69" s="46"/>
      <c r="E69" s="44"/>
    </row>
    <row r="70" spans="1:5" ht="12.75">
      <c r="A70" s="186"/>
      <c r="B70" s="41" t="s">
        <v>278</v>
      </c>
      <c r="C70" s="40">
        <v>0</v>
      </c>
      <c r="D70" s="46">
        <v>0</v>
      </c>
      <c r="E70" s="46">
        <f>+E68*15%</f>
        <v>1.2</v>
      </c>
    </row>
    <row r="71" spans="1:5" ht="18.75" customHeight="1">
      <c r="A71" s="186"/>
      <c r="B71" s="31" t="s">
        <v>105</v>
      </c>
      <c r="C71" s="42">
        <v>0</v>
      </c>
      <c r="D71" s="46">
        <v>0</v>
      </c>
      <c r="E71" s="46">
        <f>1209.48*E70</f>
        <v>1451.376</v>
      </c>
    </row>
    <row r="72" spans="1:5" ht="18" customHeight="1">
      <c r="A72" s="186"/>
      <c r="B72" s="31" t="s">
        <v>106</v>
      </c>
      <c r="C72" s="43">
        <v>0</v>
      </c>
      <c r="D72" s="46">
        <v>0</v>
      </c>
      <c r="E72" s="46">
        <f>E71/E10/12</f>
        <v>0.30056660039761435</v>
      </c>
    </row>
    <row r="73" spans="1:5" ht="18" customHeight="1">
      <c r="A73" s="187"/>
      <c r="B73" s="31" t="s">
        <v>275</v>
      </c>
      <c r="C73" s="40"/>
      <c r="D73" s="46"/>
      <c r="E73" s="44"/>
    </row>
    <row r="74" spans="1:5" ht="19.5" customHeight="1">
      <c r="A74" s="193" t="s">
        <v>307</v>
      </c>
      <c r="B74" s="193"/>
      <c r="C74" s="49">
        <f>C15+C20+C25+C30+C36+C41+C46+C51+C56+C61+C66</f>
        <v>12.652850194360353</v>
      </c>
      <c r="D74" s="46">
        <f>D15+D20+D25+D30+D36+D41+D46+D51+D56+D61+D66</f>
        <v>12.69279322094075</v>
      </c>
      <c r="E74" s="55">
        <f>E15+E20+E25+E30+E36+E41+E46+E51+E56+E61+E66+E72</f>
        <v>13.833406875248508</v>
      </c>
    </row>
  </sheetData>
  <sheetProtection/>
  <mergeCells count="18">
    <mergeCell ref="A74:B74"/>
    <mergeCell ref="C7:D7"/>
    <mergeCell ref="A58:A62"/>
    <mergeCell ref="A33:A37"/>
    <mergeCell ref="A27:A31"/>
    <mergeCell ref="A53:A57"/>
    <mergeCell ref="A48:A52"/>
    <mergeCell ref="A38:A42"/>
    <mergeCell ref="A5:C5"/>
    <mergeCell ref="A6:C6"/>
    <mergeCell ref="A43:A47"/>
    <mergeCell ref="A69:A73"/>
    <mergeCell ref="A17:A21"/>
    <mergeCell ref="A12:A16"/>
    <mergeCell ref="A7:A8"/>
    <mergeCell ref="B7:B8"/>
    <mergeCell ref="A63:A67"/>
    <mergeCell ref="A22:A26"/>
  </mergeCells>
  <printOptions/>
  <pageMargins left="0.3937007874015748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227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123" t="s">
        <v>0</v>
      </c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</row>
    <row r="2" s="1" customFormat="1" ht="11.25" customHeight="1"/>
    <row r="3" spans="52:108" ht="15.75">
      <c r="AZ3" s="171" t="s">
        <v>1</v>
      </c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4" spans="52:108" ht="23.25" customHeight="1"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</row>
    <row r="5" spans="52:108" s="3" customFormat="1" ht="13.5" customHeight="1">
      <c r="AZ5" s="172" t="s">
        <v>2</v>
      </c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52:108" ht="15.75"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</row>
    <row r="7" spans="52:108" s="3" customFormat="1" ht="13.5" customHeight="1">
      <c r="AZ7" s="172" t="s">
        <v>3</v>
      </c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</row>
    <row r="8" spans="52:108" ht="15.75"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</row>
    <row r="9" spans="52:108" s="3" customFormat="1" ht="13.5" customHeight="1">
      <c r="AZ9" s="172" t="s">
        <v>4</v>
      </c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</row>
    <row r="10" spans="52:108" ht="15.75"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52:108" s="3" customFormat="1" ht="13.5" customHeight="1">
      <c r="AZ11" s="172" t="s">
        <v>5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58:101" ht="15.75">
      <c r="BF12" s="2" t="s">
        <v>6</v>
      </c>
      <c r="BH12" s="174"/>
      <c r="BI12" s="174"/>
      <c r="BJ12" s="174"/>
      <c r="BK12" s="174"/>
      <c r="BL12" s="174"/>
      <c r="BM12" s="2" t="s">
        <v>6</v>
      </c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75">
        <v>200</v>
      </c>
      <c r="CO12" s="175"/>
      <c r="CP12" s="175"/>
      <c r="CQ12" s="175"/>
      <c r="CR12" s="175"/>
      <c r="CS12" s="175"/>
      <c r="CT12" s="173"/>
      <c r="CU12" s="173"/>
      <c r="CV12" s="173"/>
      <c r="CW12" s="2" t="s">
        <v>7</v>
      </c>
    </row>
    <row r="13" spans="68:91" s="3" customFormat="1" ht="12.75" customHeight="1">
      <c r="BP13" s="172" t="s">
        <v>8</v>
      </c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</row>
    <row r="14" ht="14.25" customHeight="1"/>
    <row r="15" spans="1:108" s="5" customFormat="1" ht="16.5">
      <c r="A15" s="176" t="s">
        <v>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5" customFormat="1" ht="19.5" customHeight="1">
      <c r="A16" s="176" t="s">
        <v>10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5" customFormat="1" ht="15.75" customHeight="1">
      <c r="A17" s="176" t="s">
        <v>11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5" customFormat="1" ht="15.75" customHeight="1">
      <c r="A18" s="176" t="s">
        <v>12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171" t="s">
        <v>13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ht="10.5" customHeight="1"/>
    <row r="22" spans="1:108" ht="82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 t="s">
        <v>14</v>
      </c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 t="s">
        <v>15</v>
      </c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 t="s">
        <v>16</v>
      </c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</row>
    <row r="23" spans="1:108" ht="17.25" customHeight="1">
      <c r="A23" s="134" t="s">
        <v>17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</row>
    <row r="24" spans="1:108" ht="15.75" customHeight="1">
      <c r="A24" s="7"/>
      <c r="B24" s="138" t="s">
        <v>18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9"/>
      <c r="AS24" s="7"/>
      <c r="AT24" s="126"/>
      <c r="AU24" s="126"/>
      <c r="AV24" s="126"/>
      <c r="AW24" s="126"/>
      <c r="AX24" s="126"/>
      <c r="AY24" s="126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144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6"/>
      <c r="CL24" s="144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ht="33" customHeight="1">
      <c r="A25" s="1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1"/>
      <c r="AS25" s="151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3"/>
      <c r="BT25" s="147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9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ht="15.75" customHeight="1">
      <c r="A26" s="7"/>
      <c r="B26" s="138" t="s">
        <v>20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7"/>
      <c r="AT26" s="126"/>
      <c r="AU26" s="126"/>
      <c r="AV26" s="126"/>
      <c r="AW26" s="126"/>
      <c r="AX26" s="126"/>
      <c r="AY26" s="126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6"/>
      <c r="CL26" s="144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ht="17.25" customHeight="1">
      <c r="A27" s="1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1"/>
      <c r="AS27" s="151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3"/>
      <c r="BT27" s="147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9"/>
      <c r="CL27" s="147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ht="15.75" customHeight="1">
      <c r="A28" s="7"/>
      <c r="B28" s="138" t="s">
        <v>21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9"/>
      <c r="AS28" s="7"/>
      <c r="AT28" s="126"/>
      <c r="AU28" s="126"/>
      <c r="AV28" s="126"/>
      <c r="AW28" s="126"/>
      <c r="AX28" s="126"/>
      <c r="AY28" s="126"/>
      <c r="AZ28" s="8"/>
      <c r="BA28" s="142" t="s">
        <v>22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44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6"/>
      <c r="CL28" s="144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ht="17.25" customHeight="1">
      <c r="A29" s="1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1"/>
      <c r="AS29" s="151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3"/>
      <c r="BT29" s="147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147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9"/>
    </row>
    <row r="30" spans="1:108" ht="15.75" customHeight="1">
      <c r="A30" s="7"/>
      <c r="B30" s="138" t="s">
        <v>23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7"/>
      <c r="AT30" s="126"/>
      <c r="AU30" s="126"/>
      <c r="AV30" s="126"/>
      <c r="AW30" s="126"/>
      <c r="AX30" s="126"/>
      <c r="AY30" s="126"/>
      <c r="AZ30" s="8"/>
      <c r="BA30" s="142" t="s">
        <v>24</v>
      </c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3"/>
      <c r="BT30" s="144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6"/>
      <c r="CL30" s="144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ht="33.75" customHeight="1">
      <c r="A31" s="1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1"/>
      <c r="AS31" s="151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3"/>
      <c r="BT31" s="147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147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9"/>
    </row>
    <row r="32" spans="1:108" ht="15.75" customHeight="1">
      <c r="A32" s="7"/>
      <c r="B32" s="138" t="s">
        <v>25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7"/>
      <c r="AT32" s="126"/>
      <c r="AU32" s="126"/>
      <c r="AV32" s="126"/>
      <c r="AW32" s="126"/>
      <c r="AX32" s="126"/>
      <c r="AY32" s="126"/>
      <c r="AZ32" s="8"/>
      <c r="BA32" s="142" t="s">
        <v>24</v>
      </c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3"/>
      <c r="BT32" s="144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6"/>
      <c r="CL32" s="144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1:108" ht="33" customHeight="1">
      <c r="A33" s="1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1"/>
      <c r="AS33" s="151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3"/>
      <c r="BT33" s="147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9"/>
      <c r="CL33" s="147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9"/>
    </row>
    <row r="34" spans="1:108" ht="15.75" customHeight="1">
      <c r="A34" s="7"/>
      <c r="B34" s="138" t="s">
        <v>26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7"/>
      <c r="AT34" s="126"/>
      <c r="AU34" s="126"/>
      <c r="AV34" s="126"/>
      <c r="AW34" s="126"/>
      <c r="AX34" s="126"/>
      <c r="AY34" s="126"/>
      <c r="AZ34" s="8"/>
      <c r="BA34" s="142" t="s">
        <v>24</v>
      </c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3"/>
      <c r="BT34" s="144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6"/>
      <c r="CL34" s="144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</row>
    <row r="35" spans="1:108" ht="17.25" customHeight="1">
      <c r="A35" s="1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1"/>
      <c r="AS35" s="151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3"/>
      <c r="BT35" s="147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9"/>
      <c r="CL35" s="147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9"/>
    </row>
    <row r="36" spans="1:108" ht="15.75" customHeight="1">
      <c r="A36" s="7"/>
      <c r="B36" s="138" t="s">
        <v>27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7"/>
      <c r="AT36" s="126"/>
      <c r="AU36" s="126"/>
      <c r="AV36" s="126"/>
      <c r="AW36" s="126"/>
      <c r="AX36" s="126"/>
      <c r="AY36" s="126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144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6"/>
      <c r="CL36" s="144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08" ht="3.75" customHeight="1">
      <c r="A37" s="1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1"/>
      <c r="AS37" s="151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147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9"/>
      <c r="CL37" s="147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9"/>
    </row>
    <row r="38" spans="1:108" ht="15.75">
      <c r="A38" s="11"/>
      <c r="B38" s="140" t="s">
        <v>28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14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6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48" customHeight="1">
      <c r="A39" s="11"/>
      <c r="B39" s="140" t="s">
        <v>29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1"/>
      <c r="AS39" s="14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6"/>
      <c r="BT39" s="147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9"/>
      <c r="CL39" s="147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ht="64.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 t="s">
        <v>14</v>
      </c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 t="s">
        <v>15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 t="s">
        <v>16</v>
      </c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</row>
    <row r="41" spans="1:108" ht="32.25" customHeight="1">
      <c r="A41" s="134" t="s">
        <v>30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</row>
    <row r="42" spans="1:108" ht="15.75" customHeight="1">
      <c r="A42" s="7"/>
      <c r="B42" s="138" t="s">
        <v>31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  <c r="AS42" s="7"/>
      <c r="AT42" s="126"/>
      <c r="AU42" s="126"/>
      <c r="AV42" s="126"/>
      <c r="AW42" s="126"/>
      <c r="AX42" s="126"/>
      <c r="AY42" s="126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144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6"/>
      <c r="CL42" s="144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6"/>
    </row>
    <row r="43" spans="1:108" ht="17.25" customHeight="1">
      <c r="A43" s="11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1"/>
      <c r="AS43" s="151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3"/>
      <c r="BT43" s="147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9"/>
      <c r="CL43" s="147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9"/>
    </row>
    <row r="44" spans="1:108" ht="17.25" customHeight="1">
      <c r="A44" s="11"/>
      <c r="B44" s="140" t="s">
        <v>32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S44" s="14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70"/>
      <c r="BT44" s="147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9"/>
      <c r="CL44" s="147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.75" customHeight="1">
      <c r="A45" s="7"/>
      <c r="B45" s="138" t="s">
        <v>33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9"/>
      <c r="AS45" s="7"/>
      <c r="AT45" s="126"/>
      <c r="AU45" s="126"/>
      <c r="AV45" s="126"/>
      <c r="AW45" s="126"/>
      <c r="AX45" s="126"/>
      <c r="AY45" s="126"/>
      <c r="AZ45" s="8"/>
      <c r="BA45" s="142" t="s">
        <v>19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44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6"/>
      <c r="CL45" s="144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ht="17.25" customHeight="1">
      <c r="A46" s="11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1"/>
      <c r="AS46" s="151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3"/>
      <c r="BT46" s="147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9"/>
      <c r="CL46" s="147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9"/>
    </row>
    <row r="47" spans="1:108" ht="15.75" customHeight="1">
      <c r="A47" s="7"/>
      <c r="B47" s="138" t="s">
        <v>34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9"/>
      <c r="AS47" s="7"/>
      <c r="AT47" s="126"/>
      <c r="AU47" s="126"/>
      <c r="AV47" s="126"/>
      <c r="AW47" s="126"/>
      <c r="AX47" s="126"/>
      <c r="AY47" s="126"/>
      <c r="AZ47" s="8"/>
      <c r="BA47" s="142" t="s">
        <v>19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44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6"/>
      <c r="CL47" s="144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</row>
    <row r="48" spans="1:108" ht="17.25" customHeight="1">
      <c r="A48" s="11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151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3"/>
      <c r="BT48" s="147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9"/>
      <c r="CL48" s="147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9"/>
    </row>
    <row r="49" spans="1:108" ht="15.75" customHeight="1">
      <c r="A49" s="7"/>
      <c r="B49" s="138" t="s">
        <v>35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9"/>
      <c r="AS49" s="7"/>
      <c r="AT49" s="126"/>
      <c r="AU49" s="126"/>
      <c r="AV49" s="126"/>
      <c r="AW49" s="126"/>
      <c r="AX49" s="126"/>
      <c r="AY49" s="126"/>
      <c r="AZ49" s="8"/>
      <c r="BA49" s="142" t="s">
        <v>24</v>
      </c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3"/>
      <c r="BT49" s="144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6"/>
      <c r="CL49" s="144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ht="3.75" customHeight="1">
      <c r="A50" s="1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1"/>
      <c r="AS50" s="151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3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7"/>
      <c r="B51" s="138" t="s">
        <v>36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7"/>
      <c r="AT51" s="126"/>
      <c r="AU51" s="126"/>
      <c r="AV51" s="126"/>
      <c r="AW51" s="126"/>
      <c r="AX51" s="126"/>
      <c r="AY51" s="126"/>
      <c r="AZ51" s="8"/>
      <c r="BA51" s="142" t="s">
        <v>24</v>
      </c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4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6"/>
      <c r="CL51" s="144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ht="3.75" customHeight="1">
      <c r="A52" s="11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1"/>
      <c r="AS52" s="151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3"/>
      <c r="BT52" s="147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9"/>
      <c r="CL52" s="147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9"/>
    </row>
    <row r="53" spans="1:108" ht="15.75" customHeight="1">
      <c r="A53" s="7"/>
      <c r="B53" s="138" t="s">
        <v>37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7"/>
      <c r="AT53" s="126"/>
      <c r="AU53" s="126"/>
      <c r="AV53" s="126"/>
      <c r="AW53" s="126"/>
      <c r="AX53" s="126"/>
      <c r="AY53" s="126"/>
      <c r="AZ53" s="8"/>
      <c r="BA53" s="142" t="s">
        <v>24</v>
      </c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3"/>
      <c r="BT53" s="144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6"/>
      <c r="CL53" s="144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6"/>
    </row>
    <row r="54" spans="1:108" ht="3.75" customHeight="1">
      <c r="A54" s="11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1"/>
      <c r="AS54" s="151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3"/>
      <c r="BT54" s="147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9"/>
      <c r="CL54" s="147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9"/>
    </row>
    <row r="55" spans="1:108" ht="48" customHeight="1">
      <c r="A55" s="11"/>
      <c r="B55" s="140" t="s">
        <v>38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1"/>
      <c r="AS55" s="1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7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9"/>
      <c r="CL55" s="147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ht="15.75" customHeight="1">
      <c r="A56" s="7"/>
      <c r="B56" s="138" t="s">
        <v>39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9"/>
      <c r="AS56" s="7"/>
      <c r="AT56" s="126"/>
      <c r="AU56" s="126"/>
      <c r="AV56" s="126"/>
      <c r="AW56" s="126"/>
      <c r="AX56" s="126"/>
      <c r="AY56" s="126"/>
      <c r="AZ56" s="8"/>
      <c r="BA56" s="142" t="s">
        <v>19</v>
      </c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4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6"/>
      <c r="CL56" s="144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ht="17.25" customHeight="1">
      <c r="A57" s="11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1"/>
      <c r="AS57" s="151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3"/>
      <c r="BT57" s="147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9"/>
      <c r="CL57" s="147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9"/>
    </row>
    <row r="58" spans="1:108" ht="47.25" customHeight="1">
      <c r="A58" s="7"/>
      <c r="B58" s="138" t="s">
        <v>40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9"/>
      <c r="AS58" s="7"/>
      <c r="AT58" s="138" t="s">
        <v>41</v>
      </c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9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6"/>
      <c r="CL58" s="144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6"/>
    </row>
    <row r="59" spans="1:108" ht="15.75" customHeight="1">
      <c r="A59" s="1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7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150"/>
      <c r="BF59" s="150"/>
      <c r="BG59" s="150"/>
      <c r="BH59" s="150"/>
      <c r="BI59" s="150"/>
      <c r="BJ59" s="150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158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60"/>
      <c r="CL59" s="158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60"/>
    </row>
    <row r="60" spans="1:108" ht="32.25" customHeight="1">
      <c r="A60" s="11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1"/>
      <c r="AS60" s="14"/>
      <c r="AT60" s="140" t="s">
        <v>44</v>
      </c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1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7.25" customHeight="1">
      <c r="A61" s="11"/>
      <c r="B61" s="140" t="s">
        <v>45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1"/>
      <c r="AS61" s="14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32.25" customHeight="1">
      <c r="A62" s="11"/>
      <c r="B62" s="135" t="s">
        <v>46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14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37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3"/>
      <c r="CL62" s="137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3"/>
    </row>
    <row r="63" spans="1:108" ht="17.25" customHeight="1">
      <c r="A63" s="134" t="s">
        <v>47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</row>
    <row r="64" spans="1:108" ht="15.75" customHeight="1">
      <c r="A64" s="7"/>
      <c r="B64" s="138" t="s">
        <v>48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9"/>
      <c r="AS64" s="7"/>
      <c r="AT64" s="126"/>
      <c r="AU64" s="126"/>
      <c r="AV64" s="126"/>
      <c r="AW64" s="126"/>
      <c r="AX64" s="126"/>
      <c r="AY64" s="126"/>
      <c r="AZ64" s="8"/>
      <c r="BA64" s="142" t="s">
        <v>19</v>
      </c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4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6"/>
      <c r="CL64" s="144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</row>
    <row r="65" spans="1:108" ht="3.75" customHeight="1">
      <c r="A65" s="1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1"/>
      <c r="AS65" s="151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3"/>
      <c r="BT65" s="147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9"/>
      <c r="CL65" s="147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9"/>
    </row>
    <row r="66" spans="1:108" ht="17.25" customHeight="1">
      <c r="A66" s="11"/>
      <c r="B66" s="135" t="s">
        <v>49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6"/>
      <c r="AS66" s="14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6"/>
      <c r="BT66" s="137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7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63.75" customHeight="1">
      <c r="A67" s="22"/>
      <c r="B67" s="138" t="s">
        <v>50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7"/>
      <c r="AT67" s="138" t="s">
        <v>51</v>
      </c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9"/>
      <c r="BT67" s="144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6"/>
      <c r="CL67" s="144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</row>
    <row r="68" spans="1:108" ht="15.75">
      <c r="A68" s="23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7"/>
      <c r="AS68" s="16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21"/>
      <c r="BT68" s="158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60"/>
      <c r="CL68" s="158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60"/>
    </row>
    <row r="69" spans="1:108" ht="15.75">
      <c r="A69" s="23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7"/>
      <c r="AS69" s="1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158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60"/>
      <c r="CL69" s="158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60"/>
    </row>
    <row r="70" spans="1:108" ht="16.5" customHeight="1">
      <c r="A70" s="11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1"/>
      <c r="AS70" s="14"/>
      <c r="AT70" s="167" t="s">
        <v>53</v>
      </c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8"/>
      <c r="BT70" s="147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9"/>
      <c r="CL70" s="147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9"/>
    </row>
    <row r="71" spans="1:108" ht="17.25" customHeight="1">
      <c r="A71" s="134" t="s">
        <v>54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</row>
    <row r="72" spans="1:108" ht="15.75" customHeight="1">
      <c r="A72" s="7"/>
      <c r="B72" s="138" t="s">
        <v>55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9"/>
      <c r="AS72" s="7"/>
      <c r="AT72" s="126"/>
      <c r="AU72" s="126"/>
      <c r="AV72" s="126"/>
      <c r="AW72" s="126"/>
      <c r="AX72" s="126"/>
      <c r="AY72" s="126"/>
      <c r="AZ72" s="8"/>
      <c r="BA72" s="142" t="s">
        <v>24</v>
      </c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44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6"/>
      <c r="CL72" s="144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</row>
    <row r="73" spans="1:108" ht="17.25" customHeight="1">
      <c r="A73" s="11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1"/>
      <c r="AS73" s="151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3"/>
      <c r="BT73" s="147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9"/>
      <c r="CL73" s="147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9"/>
    </row>
    <row r="74" spans="1:108" ht="64.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 t="s">
        <v>14</v>
      </c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 t="s">
        <v>15</v>
      </c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 t="s">
        <v>16</v>
      </c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</row>
    <row r="75" spans="1:108" ht="17.25" customHeight="1">
      <c r="A75" s="134" t="s">
        <v>56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</row>
    <row r="76" spans="1:108" ht="32.25" customHeight="1">
      <c r="A76" s="7"/>
      <c r="B76" s="138" t="s">
        <v>57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9"/>
      <c r="AS76" s="7"/>
      <c r="AT76" s="138" t="s">
        <v>58</v>
      </c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9"/>
      <c r="BT76" s="144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6"/>
      <c r="CL76" s="144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6"/>
    </row>
    <row r="77" spans="1:108" ht="15" customHeight="1">
      <c r="A77" s="1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7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150"/>
      <c r="BE77" s="150"/>
      <c r="BF77" s="150"/>
      <c r="BG77" s="150"/>
      <c r="BH77" s="150"/>
      <c r="BI77" s="150"/>
      <c r="BJ77" s="150"/>
      <c r="BK77" s="19"/>
      <c r="BL77" s="19" t="s">
        <v>60</v>
      </c>
      <c r="BN77" s="19"/>
      <c r="BO77" s="19"/>
      <c r="BP77" s="19"/>
      <c r="BQ77" s="19"/>
      <c r="BR77" s="19"/>
      <c r="BS77" s="21"/>
      <c r="BT77" s="158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60"/>
      <c r="CL77" s="158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60"/>
    </row>
    <row r="78" spans="1:108" ht="47.25" customHeight="1">
      <c r="A78" s="1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7"/>
      <c r="AS78" s="16"/>
      <c r="AT78" s="156" t="s">
        <v>61</v>
      </c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58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60"/>
      <c r="CL78" s="158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60"/>
    </row>
    <row r="79" spans="1:108" ht="15.75" customHeight="1">
      <c r="A79" s="1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7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150"/>
      <c r="BF79" s="150"/>
      <c r="BG79" s="150"/>
      <c r="BH79" s="150"/>
      <c r="BI79" s="150"/>
      <c r="BJ79" s="150"/>
      <c r="BK79" s="19"/>
      <c r="BL79" s="19" t="s">
        <v>60</v>
      </c>
      <c r="BN79" s="19"/>
      <c r="BO79" s="19"/>
      <c r="BP79" s="19"/>
      <c r="BQ79" s="19"/>
      <c r="BR79" s="19"/>
      <c r="BS79" s="21"/>
      <c r="BT79" s="158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60"/>
      <c r="CL79" s="158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60"/>
    </row>
    <row r="80" spans="1:108" ht="63.75" customHeight="1">
      <c r="A80" s="1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7"/>
      <c r="AS80" s="16"/>
      <c r="AT80" s="156" t="s">
        <v>63</v>
      </c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58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60"/>
      <c r="CL80" s="158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60"/>
    </row>
    <row r="81" spans="1:108" ht="15.75" customHeight="1">
      <c r="A81" s="1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7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150"/>
      <c r="BF81" s="150"/>
      <c r="BG81" s="150"/>
      <c r="BH81" s="150"/>
      <c r="BI81" s="150"/>
      <c r="BJ81" s="150"/>
      <c r="BK81" s="19"/>
      <c r="BL81" s="19" t="s">
        <v>60</v>
      </c>
      <c r="BN81" s="19"/>
      <c r="BO81" s="19"/>
      <c r="BP81" s="19"/>
      <c r="BQ81" s="19"/>
      <c r="BR81" s="19"/>
      <c r="BS81" s="21"/>
      <c r="BT81" s="158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60"/>
      <c r="CL81" s="158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60"/>
    </row>
    <row r="82" spans="1:108" ht="95.25" customHeight="1">
      <c r="A82" s="1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7"/>
      <c r="AS82" s="16"/>
      <c r="AT82" s="156" t="s">
        <v>65</v>
      </c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58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60"/>
      <c r="CL82" s="158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60"/>
    </row>
    <row r="83" spans="1:108" ht="15.75" customHeight="1">
      <c r="A83" s="1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7"/>
      <c r="AS83" s="16"/>
      <c r="AT83" s="150"/>
      <c r="AU83" s="150"/>
      <c r="AV83" s="150"/>
      <c r="AW83" s="150"/>
      <c r="AX83" s="150"/>
      <c r="AY83" s="150"/>
      <c r="AZ83" s="18"/>
      <c r="BA83" s="163" t="s">
        <v>24</v>
      </c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58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60"/>
      <c r="CL83" s="158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60"/>
    </row>
    <row r="84" spans="1:108" ht="3" customHeight="1">
      <c r="A84" s="11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1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147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9"/>
      <c r="CL84" s="147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9"/>
    </row>
    <row r="85" spans="1:108" ht="32.25" customHeight="1">
      <c r="A85" s="11"/>
      <c r="B85" s="135" t="s">
        <v>66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6"/>
      <c r="AS85" s="14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6"/>
      <c r="BT85" s="137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7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48" customHeight="1">
      <c r="A86" s="7"/>
      <c r="B86" s="138" t="s">
        <v>67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9"/>
      <c r="AS86" s="7"/>
      <c r="AT86" s="138" t="s">
        <v>68</v>
      </c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6"/>
      <c r="CL86" s="144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6"/>
    </row>
    <row r="87" spans="1:108" ht="15.75">
      <c r="A87" s="1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7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50"/>
      <c r="BK87" s="150"/>
      <c r="BL87" s="150"/>
      <c r="BM87" s="150"/>
      <c r="BN87" s="17"/>
      <c r="BO87" s="17" t="s">
        <v>70</v>
      </c>
      <c r="BP87" s="17"/>
      <c r="BQ87" s="17"/>
      <c r="BR87" s="17"/>
      <c r="BS87" s="24"/>
      <c r="BT87" s="158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60"/>
      <c r="CL87" s="158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60"/>
    </row>
    <row r="88" spans="1:108" ht="3.75" customHeight="1">
      <c r="A88" s="1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1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147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9"/>
      <c r="CL88" s="147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9"/>
    </row>
    <row r="89" spans="1:108" ht="17.25" customHeight="1">
      <c r="A89" s="134" t="s">
        <v>71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</row>
    <row r="90" spans="1:108" ht="62.25" customHeight="1">
      <c r="A90" s="7"/>
      <c r="B90" s="138" t="s">
        <v>72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9"/>
      <c r="AS90" s="7"/>
      <c r="AT90" s="138" t="s">
        <v>73</v>
      </c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6"/>
      <c r="CL90" s="144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6"/>
    </row>
    <row r="91" spans="1:108" ht="15" customHeight="1">
      <c r="A91" s="1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7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150"/>
      <c r="BE91" s="150"/>
      <c r="BF91" s="150"/>
      <c r="BG91" s="150"/>
      <c r="BH91" s="150"/>
      <c r="BI91" s="150"/>
      <c r="BJ91" s="150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158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60"/>
      <c r="CL91" s="158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60"/>
    </row>
    <row r="92" spans="1:108" ht="31.5" customHeight="1">
      <c r="A92" s="1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7"/>
      <c r="AS92" s="16"/>
      <c r="AT92" s="156" t="s">
        <v>76</v>
      </c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58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60"/>
      <c r="CL92" s="158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60"/>
    </row>
    <row r="93" spans="1:108" ht="15.75" customHeight="1">
      <c r="A93" s="1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7"/>
      <c r="AS93" s="16"/>
      <c r="AT93" s="150"/>
      <c r="AU93" s="150"/>
      <c r="AV93" s="150"/>
      <c r="AW93" s="150"/>
      <c r="AX93" s="150"/>
      <c r="AY93" s="150"/>
      <c r="AZ93" s="150"/>
      <c r="BA93" s="19"/>
      <c r="BB93" s="161" t="s">
        <v>77</v>
      </c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2"/>
      <c r="BT93" s="158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60"/>
      <c r="CL93" s="158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59"/>
      <c r="DA93" s="159"/>
      <c r="DB93" s="159"/>
      <c r="DC93" s="159"/>
      <c r="DD93" s="160"/>
    </row>
    <row r="94" spans="1:108" ht="31.5" customHeight="1">
      <c r="A94" s="1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7"/>
      <c r="AS94" s="16"/>
      <c r="AT94" s="156" t="s">
        <v>78</v>
      </c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58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60"/>
      <c r="CL94" s="158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60"/>
    </row>
    <row r="95" spans="1:108" ht="15.75" customHeight="1">
      <c r="A95" s="1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7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150"/>
      <c r="BE95" s="150"/>
      <c r="BF95" s="150"/>
      <c r="BG95" s="150"/>
      <c r="BH95" s="150"/>
      <c r="BI95" s="150"/>
      <c r="BJ95" s="150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158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60"/>
      <c r="CL95" s="158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60"/>
    </row>
    <row r="96" spans="1:108" ht="32.25" customHeight="1">
      <c r="A96" s="14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1"/>
      <c r="AS96" s="14"/>
      <c r="AT96" s="140" t="s">
        <v>80</v>
      </c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1"/>
      <c r="BT96" s="147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9"/>
      <c r="CL96" s="147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9"/>
    </row>
    <row r="97" spans="1:108" ht="64.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 t="s">
        <v>14</v>
      </c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 t="s">
        <v>15</v>
      </c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 t="s">
        <v>16</v>
      </c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</row>
    <row r="98" spans="1:108" ht="16.5" customHeight="1">
      <c r="A98" s="7"/>
      <c r="B98" s="138" t="s">
        <v>81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7"/>
      <c r="AT98" s="138" t="s">
        <v>82</v>
      </c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9"/>
      <c r="BT98" s="144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6"/>
      <c r="CL98" s="144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6"/>
    </row>
    <row r="99" spans="1:108" ht="15" customHeight="1">
      <c r="A99" s="1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7"/>
      <c r="AS99" s="16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158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60"/>
      <c r="CL99" s="158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60"/>
    </row>
    <row r="100" spans="1:108" ht="15" customHeight="1">
      <c r="A100" s="1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7"/>
      <c r="AS100" s="16"/>
      <c r="AT100" s="156" t="s">
        <v>84</v>
      </c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7"/>
      <c r="BT100" s="158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60"/>
      <c r="CL100" s="158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60"/>
    </row>
    <row r="101" spans="1:108" ht="15" customHeight="1">
      <c r="A101" s="1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7"/>
      <c r="AS101" s="16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8"/>
      <c r="BG101" s="154" t="s">
        <v>85</v>
      </c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5"/>
      <c r="BT101" s="158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60"/>
      <c r="CL101" s="158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59"/>
      <c r="DA101" s="159"/>
      <c r="DB101" s="159"/>
      <c r="DC101" s="159"/>
      <c r="DD101" s="160"/>
    </row>
    <row r="102" spans="1:108" ht="15" customHeight="1">
      <c r="A102" s="1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7"/>
      <c r="AS102" s="16"/>
      <c r="AT102" s="156" t="s">
        <v>86</v>
      </c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7"/>
      <c r="BT102" s="158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60"/>
      <c r="CL102" s="158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60"/>
    </row>
    <row r="103" spans="1:108" ht="15" customHeight="1">
      <c r="A103" s="1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150"/>
      <c r="BD103" s="150"/>
      <c r="BE103" s="150"/>
      <c r="BF103" s="150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158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60"/>
      <c r="CL103" s="158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60"/>
    </row>
    <row r="104" spans="1:108" ht="79.5" customHeight="1">
      <c r="A104" s="1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7"/>
      <c r="AS104" s="16"/>
      <c r="AT104" s="156" t="s">
        <v>89</v>
      </c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7"/>
      <c r="BT104" s="158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60"/>
      <c r="CL104" s="158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60"/>
    </row>
    <row r="105" spans="1:108" ht="15.75" customHeight="1">
      <c r="A105" s="1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7"/>
      <c r="AS105" s="16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8"/>
      <c r="BG105" s="154" t="s">
        <v>85</v>
      </c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5"/>
      <c r="BT105" s="158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60"/>
      <c r="CL105" s="158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60"/>
    </row>
    <row r="106" spans="1:108" ht="63.75" customHeight="1">
      <c r="A106" s="1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7"/>
      <c r="AS106" s="16"/>
      <c r="AT106" s="156" t="s">
        <v>90</v>
      </c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7"/>
      <c r="BT106" s="158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60"/>
      <c r="CL106" s="158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60"/>
    </row>
    <row r="107" spans="1:108" ht="15.75" customHeight="1">
      <c r="A107" s="1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7"/>
      <c r="AS107" s="16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8"/>
      <c r="BG107" s="154" t="s">
        <v>91</v>
      </c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5"/>
      <c r="BT107" s="158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60"/>
      <c r="CL107" s="158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60"/>
    </row>
    <row r="108" spans="1:108" ht="16.5" customHeight="1">
      <c r="A108" s="1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7"/>
      <c r="AS108" s="16"/>
      <c r="AT108" s="156" t="s">
        <v>92</v>
      </c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7"/>
      <c r="BT108" s="158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60"/>
      <c r="CL108" s="158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60"/>
    </row>
    <row r="109" spans="1:108" ht="15.75" customHeight="1">
      <c r="A109" s="1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7"/>
      <c r="AS109" s="16"/>
      <c r="AT109" s="150"/>
      <c r="AU109" s="150"/>
      <c r="AV109" s="150"/>
      <c r="AW109" s="150"/>
      <c r="AX109" s="150"/>
      <c r="AY109" s="150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158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60"/>
      <c r="CL109" s="158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60"/>
    </row>
    <row r="110" spans="1:108" ht="16.5" customHeight="1">
      <c r="A110" s="11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1"/>
      <c r="AS110" s="14"/>
      <c r="AT110" s="140" t="s">
        <v>94</v>
      </c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1"/>
      <c r="BT110" s="147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9"/>
      <c r="CL110" s="147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9"/>
    </row>
    <row r="111" spans="1:108" ht="17.25" customHeight="1">
      <c r="A111" s="134" t="s">
        <v>95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</row>
    <row r="112" spans="1:108" ht="15.75" customHeight="1">
      <c r="A112" s="7"/>
      <c r="B112" s="138" t="s">
        <v>96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9"/>
      <c r="AS112" s="7"/>
      <c r="AT112" s="126"/>
      <c r="AU112" s="126"/>
      <c r="AV112" s="126"/>
      <c r="AW112" s="126"/>
      <c r="AX112" s="126"/>
      <c r="AY112" s="126"/>
      <c r="AZ112" s="8"/>
      <c r="BA112" s="142" t="s">
        <v>24</v>
      </c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3"/>
      <c r="BT112" s="144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6"/>
      <c r="CL112" s="144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6"/>
    </row>
    <row r="113" spans="1:108" ht="3.75" customHeight="1">
      <c r="A113" s="11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1"/>
      <c r="AS113" s="151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3"/>
      <c r="BT113" s="147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9"/>
      <c r="CL113" s="147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</row>
    <row r="114" spans="1:108" ht="15.75" customHeight="1">
      <c r="A114" s="7"/>
      <c r="B114" s="138" t="s">
        <v>97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9"/>
      <c r="AS114" s="7"/>
      <c r="AT114" s="126"/>
      <c r="AU114" s="126"/>
      <c r="AV114" s="126"/>
      <c r="AW114" s="126"/>
      <c r="AX114" s="126"/>
      <c r="AY114" s="126"/>
      <c r="AZ114" s="8"/>
      <c r="BA114" s="142" t="s">
        <v>24</v>
      </c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3"/>
      <c r="BT114" s="144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6"/>
      <c r="CL114" s="144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6"/>
    </row>
    <row r="115" spans="1:108" ht="3.75" customHeight="1">
      <c r="A115" s="11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1"/>
      <c r="AS115" s="151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3"/>
      <c r="BT115" s="147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9"/>
      <c r="CL115" s="147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9"/>
    </row>
    <row r="116" spans="1:108" ht="32.25" customHeight="1">
      <c r="A116" s="11"/>
      <c r="B116" s="135" t="s">
        <v>98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6"/>
      <c r="AS116" s="14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6"/>
      <c r="BT116" s="137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3"/>
      <c r="CL116" s="137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3"/>
    </row>
    <row r="117" spans="1:108" ht="32.25" customHeight="1">
      <c r="A117" s="11"/>
      <c r="B117" s="135" t="s">
        <v>99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6"/>
      <c r="AS117" s="14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6"/>
      <c r="BT117" s="137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3"/>
      <c r="CL117" s="137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3"/>
    </row>
    <row r="118" spans="1:108" ht="32.25" customHeight="1">
      <c r="A118" s="11"/>
      <c r="B118" s="135" t="s">
        <v>100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6"/>
      <c r="AS118" s="14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6"/>
      <c r="BT118" s="137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3"/>
      <c r="CL118" s="137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3"/>
    </row>
    <row r="119" spans="1:108" ht="32.25" customHeight="1">
      <c r="A119" s="11"/>
      <c r="B119" s="135" t="s">
        <v>101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6"/>
      <c r="AS119" s="14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6"/>
      <c r="BT119" s="137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3"/>
      <c r="CL119" s="137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3"/>
    </row>
    <row r="120" spans="1:108" ht="31.5" customHeight="1">
      <c r="A120" s="177" t="s">
        <v>102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/>
      <c r="CC120" s="177"/>
      <c r="CD120" s="177"/>
      <c r="CE120" s="177"/>
      <c r="CF120" s="177"/>
      <c r="CG120" s="177"/>
      <c r="CH120" s="177"/>
      <c r="CI120" s="177"/>
      <c r="CJ120" s="177"/>
      <c r="CK120" s="177"/>
      <c r="CL120" s="177"/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177"/>
      <c r="CY120" s="177"/>
      <c r="CZ120" s="177"/>
      <c r="DA120" s="177"/>
      <c r="DB120" s="177"/>
      <c r="DC120" s="177"/>
      <c r="DD120" s="177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 t="s">
        <v>103</v>
      </c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 t="s">
        <v>104</v>
      </c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 t="s">
        <v>105</v>
      </c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 t="s">
        <v>106</v>
      </c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 t="s">
        <v>107</v>
      </c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</row>
    <row r="123" spans="1:108" ht="16.5" customHeight="1">
      <c r="A123" s="137" t="s">
        <v>108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3"/>
    </row>
    <row r="124" spans="1:108" ht="33" customHeight="1">
      <c r="A124" s="25"/>
      <c r="B124" s="135" t="s">
        <v>109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6"/>
      <c r="AK124" s="129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1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</row>
    <row r="125" spans="1:108" ht="15.75">
      <c r="A125" s="25"/>
      <c r="B125" s="135" t="s">
        <v>110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6"/>
      <c r="AK125" s="129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1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</row>
    <row r="126" spans="1:108" ht="96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 t="s">
        <v>103</v>
      </c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 t="s">
        <v>104</v>
      </c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 t="s">
        <v>105</v>
      </c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 t="s">
        <v>106</v>
      </c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 t="s">
        <v>107</v>
      </c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</row>
    <row r="127" spans="1:108" ht="33" customHeight="1">
      <c r="A127" s="25"/>
      <c r="B127" s="135" t="s">
        <v>111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6"/>
      <c r="AK127" s="129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1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</row>
    <row r="128" spans="1:108" ht="33" customHeight="1">
      <c r="A128" s="25"/>
      <c r="B128" s="135" t="s">
        <v>112</v>
      </c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6"/>
      <c r="AK128" s="129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1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</row>
    <row r="129" spans="1:108" ht="33" customHeight="1">
      <c r="A129" s="25"/>
      <c r="B129" s="135" t="s">
        <v>113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6"/>
      <c r="AK129" s="129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1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</row>
    <row r="130" spans="1:108" ht="33" customHeight="1">
      <c r="A130" s="25"/>
      <c r="B130" s="135" t="s">
        <v>114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6"/>
      <c r="AK130" s="129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1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</row>
    <row r="131" spans="1:108" ht="48" customHeight="1">
      <c r="A131" s="25"/>
      <c r="B131" s="135" t="s">
        <v>115</v>
      </c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6"/>
      <c r="AK131" s="129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</row>
    <row r="132" spans="1:108" ht="48" customHeight="1">
      <c r="A132" s="25"/>
      <c r="B132" s="135" t="s">
        <v>116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6"/>
      <c r="AK132" s="129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1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</row>
    <row r="133" spans="1:108" ht="33" customHeight="1">
      <c r="A133" s="25"/>
      <c r="B133" s="135" t="s">
        <v>117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6"/>
      <c r="AK133" s="129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1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</row>
    <row r="134" spans="1:108" ht="33" customHeight="1">
      <c r="A134" s="25"/>
      <c r="B134" s="135" t="s">
        <v>118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6"/>
      <c r="AK134" s="129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1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</row>
    <row r="135" spans="1:108" ht="33" customHeight="1">
      <c r="A135" s="25"/>
      <c r="B135" s="135" t="s">
        <v>119</v>
      </c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6"/>
      <c r="AK135" s="129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1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</row>
    <row r="136" spans="1:108" ht="64.5" customHeight="1">
      <c r="A136" s="25"/>
      <c r="B136" s="135" t="s">
        <v>120</v>
      </c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6"/>
      <c r="AK136" s="129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1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</row>
    <row r="137" spans="1:108" ht="16.5" customHeight="1">
      <c r="A137" s="137" t="s">
        <v>121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3"/>
    </row>
    <row r="138" spans="1:108" ht="63.75" customHeight="1">
      <c r="A138" s="25"/>
      <c r="B138" s="135" t="s">
        <v>122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6"/>
      <c r="AK138" s="129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1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</row>
    <row r="139" spans="1:108" ht="33" customHeight="1">
      <c r="A139" s="25"/>
      <c r="B139" s="135" t="s">
        <v>123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6"/>
      <c r="AK139" s="129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1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</row>
    <row r="140" spans="1:108" ht="33" customHeight="1">
      <c r="A140" s="25"/>
      <c r="B140" s="135" t="s">
        <v>124</v>
      </c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6"/>
      <c r="AK140" s="129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1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</row>
    <row r="141" spans="1:108" ht="48" customHeight="1">
      <c r="A141" s="25"/>
      <c r="B141" s="135" t="s">
        <v>125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6"/>
      <c r="AK141" s="129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1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</row>
    <row r="142" spans="1:108" ht="48" customHeight="1">
      <c r="A142" s="25"/>
      <c r="B142" s="135" t="s">
        <v>126</v>
      </c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6"/>
      <c r="AK142" s="129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1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</row>
    <row r="143" spans="1:108" ht="33" customHeight="1">
      <c r="A143" s="25"/>
      <c r="B143" s="135" t="s">
        <v>127</v>
      </c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6"/>
      <c r="AK143" s="129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1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</row>
    <row r="144" spans="1:108" ht="96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 t="s">
        <v>103</v>
      </c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 t="s">
        <v>104</v>
      </c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 t="s">
        <v>105</v>
      </c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 t="s">
        <v>106</v>
      </c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 t="s">
        <v>107</v>
      </c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</row>
    <row r="145" spans="1:108" ht="33" customHeight="1">
      <c r="A145" s="25"/>
      <c r="B145" s="135" t="s">
        <v>128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6"/>
      <c r="AK145" s="129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1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</row>
    <row r="146" spans="1:108" ht="48" customHeight="1">
      <c r="A146" s="25"/>
      <c r="B146" s="135" t="s">
        <v>129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6"/>
      <c r="AK146" s="129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1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</row>
    <row r="147" spans="1:108" ht="48" customHeight="1">
      <c r="A147" s="25"/>
      <c r="B147" s="135" t="s">
        <v>130</v>
      </c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6"/>
      <c r="AK147" s="129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1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</row>
    <row r="148" spans="1:108" ht="33" customHeight="1">
      <c r="A148" s="25"/>
      <c r="B148" s="135" t="s">
        <v>131</v>
      </c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6"/>
      <c r="AK148" s="129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1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</row>
    <row r="149" spans="1:108" ht="48" customHeight="1">
      <c r="A149" s="25"/>
      <c r="B149" s="135" t="s">
        <v>132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6"/>
      <c r="AK149" s="129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1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</row>
    <row r="150" spans="1:108" ht="16.5" customHeight="1">
      <c r="A150" s="25"/>
      <c r="B150" s="135" t="s">
        <v>133</v>
      </c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6"/>
      <c r="AK150" s="129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1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</row>
    <row r="151" spans="1:108" ht="63.75" customHeight="1">
      <c r="A151" s="25"/>
      <c r="B151" s="135" t="s">
        <v>134</v>
      </c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6"/>
      <c r="AK151" s="129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1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</row>
    <row r="152" spans="1:108" ht="48" customHeight="1">
      <c r="A152" s="25"/>
      <c r="B152" s="135" t="s">
        <v>135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6"/>
      <c r="AK152" s="129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</row>
    <row r="153" spans="1:108" ht="95.25" customHeight="1">
      <c r="A153" s="25"/>
      <c r="B153" s="135" t="s">
        <v>136</v>
      </c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6"/>
      <c r="AK153" s="129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1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</row>
    <row r="154" spans="1:108" ht="33" customHeight="1">
      <c r="A154" s="25"/>
      <c r="B154" s="135" t="s">
        <v>137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6"/>
      <c r="AK154" s="129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</row>
    <row r="155" spans="1:108" ht="33" customHeight="1">
      <c r="A155" s="25"/>
      <c r="B155" s="135" t="s">
        <v>138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6"/>
      <c r="AK155" s="129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1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</row>
    <row r="156" spans="1:108" ht="16.5" customHeight="1">
      <c r="A156" s="137" t="s">
        <v>139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3"/>
    </row>
    <row r="157" spans="1:108" ht="33" customHeight="1">
      <c r="A157" s="25"/>
      <c r="B157" s="135" t="s">
        <v>140</v>
      </c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6"/>
      <c r="AK157" s="129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1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</row>
    <row r="158" spans="1:108" ht="78.75" customHeight="1">
      <c r="A158" s="25"/>
      <c r="B158" s="135" t="s">
        <v>141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6"/>
      <c r="AK158" s="129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1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</row>
    <row r="159" spans="1:108" ht="96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 t="s">
        <v>103</v>
      </c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 t="s">
        <v>104</v>
      </c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 t="s">
        <v>105</v>
      </c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 t="s">
        <v>106</v>
      </c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 t="s">
        <v>107</v>
      </c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</row>
    <row r="160" spans="1:108" ht="79.5" customHeight="1">
      <c r="A160" s="25"/>
      <c r="B160" s="135" t="s">
        <v>142</v>
      </c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6"/>
      <c r="AK160" s="129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1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</row>
    <row r="161" spans="1:108" ht="33" customHeight="1">
      <c r="A161" s="25"/>
      <c r="B161" s="135" t="s">
        <v>143</v>
      </c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6"/>
      <c r="AK161" s="129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1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</row>
    <row r="162" spans="1:108" ht="48" customHeight="1">
      <c r="A162" s="25"/>
      <c r="B162" s="135" t="s">
        <v>144</v>
      </c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6"/>
      <c r="AK162" s="129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</row>
    <row r="163" spans="1:108" ht="48" customHeight="1">
      <c r="A163" s="25"/>
      <c r="B163" s="135" t="s">
        <v>145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129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1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</row>
    <row r="164" spans="1:108" ht="48" customHeight="1">
      <c r="A164" s="25"/>
      <c r="B164" s="135" t="s">
        <v>146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6"/>
      <c r="AK164" s="129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1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</row>
    <row r="165" spans="1:108" ht="80.25" customHeight="1">
      <c r="A165" s="25"/>
      <c r="B165" s="135" t="s">
        <v>147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6"/>
      <c r="AK165" s="129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</row>
    <row r="166" spans="1:108" ht="95.25" customHeight="1">
      <c r="A166" s="25"/>
      <c r="B166" s="135" t="s">
        <v>148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6"/>
      <c r="AK166" s="129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1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</row>
    <row r="167" spans="1:108" ht="48" customHeight="1">
      <c r="A167" s="25"/>
      <c r="B167" s="135" t="s">
        <v>149</v>
      </c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6"/>
      <c r="AK167" s="129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1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</row>
    <row r="168" spans="1:108" ht="95.25" customHeight="1">
      <c r="A168" s="25"/>
      <c r="B168" s="135" t="s">
        <v>150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6"/>
      <c r="AK168" s="129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1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</row>
    <row r="169" spans="1:108" ht="33" customHeight="1">
      <c r="A169" s="25"/>
      <c r="B169" s="135" t="s">
        <v>151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6"/>
      <c r="AK169" s="129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1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</row>
    <row r="170" spans="1:108" ht="33" customHeight="1">
      <c r="A170" s="25"/>
      <c r="B170" s="135" t="s">
        <v>152</v>
      </c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6"/>
      <c r="AK170" s="129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1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</row>
    <row r="171" spans="1:108" ht="96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 t="s">
        <v>103</v>
      </c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 t="s">
        <v>104</v>
      </c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 t="s">
        <v>105</v>
      </c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 t="s">
        <v>106</v>
      </c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 t="s">
        <v>107</v>
      </c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</row>
    <row r="172" spans="1:108" ht="16.5" customHeight="1">
      <c r="A172" s="137" t="s">
        <v>153</v>
      </c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3"/>
    </row>
    <row r="173" spans="1:108" ht="48.75" customHeight="1">
      <c r="A173" s="25"/>
      <c r="B173" s="135" t="s">
        <v>154</v>
      </c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6"/>
      <c r="AK173" s="129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1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</row>
    <row r="174" spans="1:108" ht="63.75" customHeight="1">
      <c r="A174" s="25"/>
      <c r="B174" s="135" t="s">
        <v>155</v>
      </c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6"/>
      <c r="AK174" s="129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1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</row>
    <row r="175" spans="1:108" ht="63.75" customHeight="1">
      <c r="A175" s="25"/>
      <c r="B175" s="135" t="s">
        <v>156</v>
      </c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6"/>
      <c r="AK175" s="129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</row>
    <row r="176" spans="1:108" ht="48" customHeight="1">
      <c r="A176" s="25"/>
      <c r="B176" s="135" t="s">
        <v>157</v>
      </c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6"/>
      <c r="AK176" s="129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1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</row>
    <row r="177" spans="1:108" ht="63.75" customHeight="1">
      <c r="A177" s="25"/>
      <c r="B177" s="135" t="s">
        <v>158</v>
      </c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6"/>
      <c r="AK177" s="129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1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</row>
    <row r="178" spans="1:108" ht="16.5" customHeight="1">
      <c r="A178" s="137" t="s">
        <v>159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3"/>
    </row>
    <row r="179" spans="1:108" ht="33" customHeight="1">
      <c r="A179" s="25"/>
      <c r="B179" s="135" t="s">
        <v>160</v>
      </c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6"/>
      <c r="AK179" s="129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1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</row>
    <row r="180" spans="1:108" ht="33" customHeight="1">
      <c r="A180" s="25"/>
      <c r="B180" s="135" t="s">
        <v>161</v>
      </c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6"/>
      <c r="AK180" s="129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</row>
    <row r="181" spans="1:108" ht="48" customHeight="1">
      <c r="A181" s="25"/>
      <c r="B181" s="135" t="s">
        <v>162</v>
      </c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6"/>
      <c r="AK181" s="129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1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</row>
    <row r="182" spans="1:108" ht="63.75" customHeight="1">
      <c r="A182" s="25"/>
      <c r="B182" s="135" t="s">
        <v>163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6"/>
      <c r="AK182" s="129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</row>
    <row r="183" spans="1:108" ht="79.5" customHeight="1">
      <c r="A183" s="25"/>
      <c r="B183" s="135" t="s">
        <v>164</v>
      </c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6"/>
      <c r="AK183" s="129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1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</row>
    <row r="184" spans="1:108" ht="79.5" customHeight="1">
      <c r="A184" s="25"/>
      <c r="B184" s="135" t="s">
        <v>165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6"/>
      <c r="AK184" s="129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1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</row>
    <row r="185" spans="1:108" ht="16.5" customHeight="1">
      <c r="A185" s="25"/>
      <c r="B185" s="135" t="s">
        <v>166</v>
      </c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6"/>
      <c r="AK185" s="129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1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</row>
    <row r="186" spans="1:108" ht="96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 t="s">
        <v>103</v>
      </c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 t="s">
        <v>104</v>
      </c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 t="s">
        <v>105</v>
      </c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 t="s">
        <v>106</v>
      </c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 t="s">
        <v>107</v>
      </c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</row>
    <row r="187" spans="1:108" ht="48" customHeight="1">
      <c r="A187" s="25"/>
      <c r="B187" s="135" t="s">
        <v>167</v>
      </c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6"/>
      <c r="AK187" s="129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1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</row>
    <row r="188" spans="1:108" ht="33" customHeight="1">
      <c r="A188" s="25"/>
      <c r="B188" s="135" t="s">
        <v>168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6"/>
      <c r="AK188" s="129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1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</row>
    <row r="189" spans="1:108" ht="79.5" customHeight="1">
      <c r="A189" s="25"/>
      <c r="B189" s="135" t="s">
        <v>169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6"/>
      <c r="AK189" s="129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1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</row>
    <row r="190" spans="1:108" ht="16.5" customHeight="1">
      <c r="A190" s="137" t="s">
        <v>170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3"/>
    </row>
    <row r="191" spans="1:108" ht="63.75" customHeight="1">
      <c r="A191" s="25"/>
      <c r="B191" s="135" t="s">
        <v>171</v>
      </c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6"/>
      <c r="AK191" s="129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1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</row>
    <row r="192" spans="1:108" ht="32.25" customHeight="1">
      <c r="A192" s="25"/>
      <c r="B192" s="135" t="s">
        <v>172</v>
      </c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6"/>
      <c r="AK192" s="129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1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</row>
    <row r="193" spans="1:108" ht="15.75">
      <c r="A193" s="25"/>
      <c r="B193" s="135" t="s">
        <v>173</v>
      </c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6"/>
      <c r="AK193" s="129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1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</row>
    <row r="194" spans="1:108" ht="16.5" customHeight="1">
      <c r="A194" s="25"/>
      <c r="B194" s="135" t="s">
        <v>174</v>
      </c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6"/>
      <c r="AK194" s="129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1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</row>
    <row r="195" spans="1:108" ht="16.5" customHeight="1">
      <c r="A195" s="137" t="s">
        <v>175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3"/>
    </row>
    <row r="196" spans="1:108" ht="63.75" customHeight="1">
      <c r="A196" s="25"/>
      <c r="B196" s="135" t="s">
        <v>176</v>
      </c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6"/>
      <c r="AK196" s="129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1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</row>
    <row r="197" spans="1:108" ht="48" customHeight="1">
      <c r="A197" s="25"/>
      <c r="B197" s="135" t="s">
        <v>177</v>
      </c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6"/>
      <c r="AK197" s="129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1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</row>
    <row r="198" spans="1:108" ht="48" customHeight="1">
      <c r="A198" s="25"/>
      <c r="B198" s="135" t="s">
        <v>178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6"/>
      <c r="AK198" s="129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1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</row>
    <row r="199" spans="1:108" ht="63.75" customHeight="1">
      <c r="A199" s="25"/>
      <c r="B199" s="135" t="s">
        <v>179</v>
      </c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6"/>
      <c r="AK199" s="129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1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</row>
    <row r="200" spans="1:108" ht="33" customHeight="1">
      <c r="A200" s="25"/>
      <c r="B200" s="135" t="s">
        <v>180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6"/>
      <c r="AK200" s="129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1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</row>
    <row r="201" spans="1:108" ht="16.5" customHeight="1">
      <c r="A201" s="25"/>
      <c r="B201" s="135" t="s">
        <v>181</v>
      </c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6"/>
      <c r="AK201" s="129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1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</row>
    <row r="202" spans="1:108" ht="16.5" customHeight="1">
      <c r="A202" s="137" t="s">
        <v>182</v>
      </c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3"/>
    </row>
    <row r="203" spans="1:108" ht="33" customHeight="1">
      <c r="A203" s="25"/>
      <c r="B203" s="135" t="s">
        <v>183</v>
      </c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6"/>
      <c r="AK203" s="129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1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</row>
    <row r="204" spans="1:108" ht="33" customHeight="1">
      <c r="A204" s="25"/>
      <c r="B204" s="135" t="s">
        <v>184</v>
      </c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6"/>
      <c r="AK204" s="129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1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</row>
    <row r="205" spans="1:108" ht="96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 t="s">
        <v>103</v>
      </c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 t="s">
        <v>104</v>
      </c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 t="s">
        <v>105</v>
      </c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 t="s">
        <v>106</v>
      </c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 t="s">
        <v>107</v>
      </c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</row>
    <row r="206" spans="1:108" ht="48" customHeight="1">
      <c r="A206" s="25"/>
      <c r="B206" s="135" t="s">
        <v>185</v>
      </c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6"/>
      <c r="AK206" s="129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1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</row>
    <row r="207" spans="1:108" ht="33" customHeight="1">
      <c r="A207" s="25"/>
      <c r="B207" s="135" t="s">
        <v>186</v>
      </c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6"/>
      <c r="AK207" s="129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1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</row>
    <row r="208" spans="1:108" ht="33" customHeight="1">
      <c r="A208" s="25"/>
      <c r="B208" s="135" t="s">
        <v>187</v>
      </c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6"/>
      <c r="AK208" s="129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1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</row>
    <row r="209" spans="1:108" ht="63.75" customHeight="1">
      <c r="A209" s="25"/>
      <c r="B209" s="135" t="s">
        <v>188</v>
      </c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6"/>
      <c r="AK209" s="129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1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</row>
    <row r="210" spans="1:108" ht="48" customHeight="1">
      <c r="A210" s="25"/>
      <c r="B210" s="135" t="s">
        <v>189</v>
      </c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6"/>
      <c r="AK210" s="129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1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</row>
    <row r="211" spans="1:108" ht="33" customHeight="1">
      <c r="A211" s="25"/>
      <c r="B211" s="135" t="s">
        <v>190</v>
      </c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6"/>
      <c r="AK211" s="129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1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</row>
    <row r="212" spans="1:108" ht="33" customHeight="1">
      <c r="A212" s="25"/>
      <c r="B212" s="135" t="s">
        <v>191</v>
      </c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6"/>
      <c r="AK212" s="129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1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</row>
    <row r="213" spans="1:108" ht="48" customHeight="1">
      <c r="A213" s="25"/>
      <c r="B213" s="135" t="s">
        <v>192</v>
      </c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6"/>
      <c r="AK213" s="129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1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</row>
    <row r="214" spans="1:108" ht="33" customHeight="1">
      <c r="A214" s="25"/>
      <c r="B214" s="135" t="s">
        <v>193</v>
      </c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6"/>
      <c r="AK214" s="129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1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</row>
    <row r="215" spans="1:108" ht="33" customHeight="1">
      <c r="A215" s="25"/>
      <c r="B215" s="135" t="s">
        <v>194</v>
      </c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6"/>
      <c r="AK215" s="129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1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</row>
    <row r="216" spans="1:108" ht="48" customHeight="1">
      <c r="A216" s="25"/>
      <c r="B216" s="135" t="s">
        <v>195</v>
      </c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6"/>
      <c r="AK216" s="129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1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</row>
    <row r="217" spans="1:108" ht="33" customHeight="1">
      <c r="A217" s="25"/>
      <c r="B217" s="135" t="s">
        <v>196</v>
      </c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6"/>
      <c r="AK217" s="129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1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</row>
    <row r="218" spans="1:108" ht="33" customHeight="1">
      <c r="A218" s="25"/>
      <c r="B218" s="135" t="s">
        <v>197</v>
      </c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6"/>
      <c r="AK218" s="129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1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</row>
    <row r="219" spans="1:108" ht="48" customHeight="1">
      <c r="A219" s="25"/>
      <c r="B219" s="135" t="s">
        <v>198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6"/>
      <c r="AK219" s="129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1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</row>
    <row r="220" spans="1:108" ht="16.5" customHeight="1">
      <c r="A220" s="137" t="s">
        <v>199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3"/>
    </row>
    <row r="221" spans="1:108" ht="48" customHeight="1">
      <c r="A221" s="25"/>
      <c r="B221" s="135" t="s">
        <v>200</v>
      </c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6"/>
      <c r="AK221" s="129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1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</row>
    <row r="222" spans="1:108" ht="48" customHeight="1">
      <c r="A222" s="25"/>
      <c r="B222" s="135" t="s">
        <v>201</v>
      </c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6"/>
      <c r="AK222" s="129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1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</row>
    <row r="223" spans="1:108" ht="96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 t="s">
        <v>103</v>
      </c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 t="s">
        <v>104</v>
      </c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 t="s">
        <v>105</v>
      </c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 t="s">
        <v>106</v>
      </c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 t="s">
        <v>107</v>
      </c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4"/>
    </row>
    <row r="224" spans="1:108" ht="48" customHeight="1">
      <c r="A224" s="25"/>
      <c r="B224" s="135" t="s">
        <v>202</v>
      </c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6"/>
      <c r="AK224" s="129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1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</row>
    <row r="225" spans="1:108" ht="32.25" customHeight="1">
      <c r="A225" s="25"/>
      <c r="B225" s="135" t="s">
        <v>203</v>
      </c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6"/>
      <c r="AK225" s="129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1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</row>
    <row r="226" spans="1:108" ht="48" customHeight="1">
      <c r="A226" s="25"/>
      <c r="B226" s="135" t="s">
        <v>204</v>
      </c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6"/>
      <c r="AK226" s="129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1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</row>
    <row r="227" spans="1:108" ht="32.25" customHeight="1">
      <c r="A227" s="25"/>
      <c r="B227" s="135" t="s">
        <v>205</v>
      </c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6"/>
      <c r="AK227" s="129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1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</row>
    <row r="228" spans="1:108" ht="16.5" customHeight="1">
      <c r="A228" s="137" t="s">
        <v>206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3"/>
    </row>
    <row r="229" spans="1:108" ht="32.25" customHeight="1">
      <c r="A229" s="25"/>
      <c r="B229" s="135" t="s">
        <v>207</v>
      </c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6"/>
      <c r="AK229" s="129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1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</row>
    <row r="230" spans="1:108" ht="32.25" customHeight="1">
      <c r="A230" s="25"/>
      <c r="B230" s="135" t="s">
        <v>208</v>
      </c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6"/>
      <c r="AK230" s="129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1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</row>
    <row r="231" spans="1:108" ht="48" customHeight="1">
      <c r="A231" s="25"/>
      <c r="B231" s="135" t="s">
        <v>209</v>
      </c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6"/>
      <c r="AK231" s="129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1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</row>
    <row r="232" spans="1:108" ht="16.5" customHeight="1">
      <c r="A232" s="25"/>
      <c r="B232" s="135" t="s">
        <v>210</v>
      </c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6"/>
      <c r="AK232" s="129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1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</row>
    <row r="233" spans="1:108" ht="32.25" customHeight="1">
      <c r="A233" s="25"/>
      <c r="B233" s="135" t="s">
        <v>211</v>
      </c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6"/>
      <c r="AK233" s="129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1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</row>
    <row r="234" spans="1:108" ht="32.25" customHeight="1">
      <c r="A234" s="25"/>
      <c r="B234" s="135" t="s">
        <v>212</v>
      </c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6"/>
      <c r="AK234" s="129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1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</row>
    <row r="235" spans="1:108" ht="16.5" customHeight="1">
      <c r="A235" s="137" t="s">
        <v>213</v>
      </c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3"/>
    </row>
    <row r="236" spans="1:108" ht="48" customHeight="1">
      <c r="A236" s="25"/>
      <c r="B236" s="135" t="s">
        <v>214</v>
      </c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6"/>
      <c r="AK236" s="129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1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</row>
    <row r="237" spans="1:108" ht="63.75" customHeight="1">
      <c r="A237" s="25"/>
      <c r="B237" s="135" t="s">
        <v>215</v>
      </c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6"/>
      <c r="AK237" s="129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1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</row>
    <row r="238" spans="1:108" ht="63.75" customHeight="1">
      <c r="A238" s="25"/>
      <c r="B238" s="135" t="s">
        <v>216</v>
      </c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6"/>
      <c r="AK238" s="129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1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</row>
    <row r="239" spans="1:108" ht="16.5" customHeight="1">
      <c r="A239" s="25"/>
      <c r="B239" s="135" t="s">
        <v>217</v>
      </c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6"/>
      <c r="AK239" s="129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1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</row>
    <row r="240" spans="1:108" ht="16.5" customHeight="1">
      <c r="A240" s="137" t="s">
        <v>218</v>
      </c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3"/>
    </row>
    <row r="241" spans="1:108" ht="16.5" customHeight="1">
      <c r="A241" s="25"/>
      <c r="B241" s="135" t="s">
        <v>219</v>
      </c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6"/>
      <c r="AK241" s="129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1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</row>
    <row r="242" spans="1:108" ht="48" customHeight="1">
      <c r="A242" s="25"/>
      <c r="B242" s="135" t="s">
        <v>220</v>
      </c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6"/>
      <c r="AK242" s="129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1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</row>
    <row r="243" spans="1:108" ht="32.25" customHeight="1">
      <c r="A243" s="25"/>
      <c r="B243" s="135" t="s">
        <v>221</v>
      </c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6"/>
      <c r="AK243" s="129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1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</row>
    <row r="244" spans="1:108" ht="96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 t="s">
        <v>103</v>
      </c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 t="s">
        <v>104</v>
      </c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 t="s">
        <v>105</v>
      </c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 t="s">
        <v>106</v>
      </c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 t="s">
        <v>107</v>
      </c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4"/>
      <c r="DA244" s="134"/>
      <c r="DB244" s="134"/>
      <c r="DC244" s="134"/>
      <c r="DD244" s="134"/>
    </row>
    <row r="245" spans="1:108" ht="63.75" customHeight="1">
      <c r="A245" s="25"/>
      <c r="B245" s="135" t="s">
        <v>222</v>
      </c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6"/>
      <c r="AK245" s="129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1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</row>
    <row r="246" spans="1:108" ht="48" customHeight="1">
      <c r="A246" s="25"/>
      <c r="B246" s="135" t="s">
        <v>223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6"/>
      <c r="AK246" s="129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1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</row>
    <row r="247" spans="1:108" ht="48" customHeight="1">
      <c r="A247" s="25"/>
      <c r="B247" s="135" t="s">
        <v>224</v>
      </c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6"/>
      <c r="AK247" s="129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1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</row>
    <row r="248" spans="1:108" ht="16.5" customHeight="1">
      <c r="A248" s="25"/>
      <c r="B248" s="135" t="s">
        <v>225</v>
      </c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6"/>
      <c r="AK248" s="129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1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</row>
    <row r="249" spans="1:108" ht="63.75" customHeight="1">
      <c r="A249" s="25"/>
      <c r="B249" s="135" t="s">
        <v>226</v>
      </c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6"/>
      <c r="AK249" s="129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1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</row>
    <row r="250" spans="1:108" ht="16.5" customHeight="1">
      <c r="A250" s="137" t="s">
        <v>227</v>
      </c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3"/>
    </row>
    <row r="251" spans="1:108" ht="48" customHeight="1">
      <c r="A251" s="25"/>
      <c r="B251" s="135" t="s">
        <v>228</v>
      </c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6"/>
      <c r="AK251" s="129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1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</row>
    <row r="252" spans="1:108" ht="32.25" customHeight="1">
      <c r="A252" s="25"/>
      <c r="B252" s="135" t="s">
        <v>229</v>
      </c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6"/>
      <c r="AK252" s="129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1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</row>
    <row r="253" spans="1:108" ht="32.25" customHeight="1">
      <c r="A253" s="25"/>
      <c r="B253" s="135" t="s">
        <v>230</v>
      </c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6"/>
      <c r="AK253" s="129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1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</row>
    <row r="254" spans="1:108" ht="32.25" customHeight="1">
      <c r="A254" s="25"/>
      <c r="B254" s="135" t="s">
        <v>231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6"/>
      <c r="AK254" s="129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1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</row>
    <row r="255" spans="1:108" ht="32.25" customHeight="1">
      <c r="A255" s="25"/>
      <c r="B255" s="135" t="s">
        <v>232</v>
      </c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6"/>
      <c r="AK255" s="129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1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</row>
    <row r="256" spans="1:108" ht="16.5" customHeight="1">
      <c r="A256" s="137" t="s">
        <v>233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3"/>
    </row>
    <row r="257" spans="1:108" ht="48" customHeight="1">
      <c r="A257" s="25"/>
      <c r="B257" s="135" t="s">
        <v>234</v>
      </c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6"/>
      <c r="AK257" s="129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1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</row>
    <row r="258" spans="1:108" ht="48" customHeight="1">
      <c r="A258" s="25"/>
      <c r="B258" s="135" t="s">
        <v>235</v>
      </c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6"/>
      <c r="AK258" s="129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1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</row>
    <row r="259" spans="1:108" ht="48" customHeight="1">
      <c r="A259" s="25"/>
      <c r="B259" s="135" t="s">
        <v>236</v>
      </c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6"/>
      <c r="AK259" s="129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1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</row>
    <row r="260" spans="1:108" ht="16.5" customHeight="1">
      <c r="A260" s="137" t="s">
        <v>237</v>
      </c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3"/>
    </row>
    <row r="261" spans="1:108" ht="48" customHeight="1">
      <c r="A261" s="25"/>
      <c r="B261" s="135" t="s">
        <v>238</v>
      </c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6"/>
      <c r="AK261" s="129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1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</row>
    <row r="262" spans="1:108" ht="96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 t="s">
        <v>103</v>
      </c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 t="s">
        <v>104</v>
      </c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 t="s">
        <v>105</v>
      </c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 t="s">
        <v>106</v>
      </c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 t="s">
        <v>107</v>
      </c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4"/>
      <c r="DA262" s="134"/>
      <c r="DB262" s="134"/>
      <c r="DC262" s="134"/>
      <c r="DD262" s="134"/>
    </row>
    <row r="263" spans="1:108" ht="63" customHeight="1">
      <c r="A263" s="25"/>
      <c r="B263" s="135" t="s">
        <v>239</v>
      </c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6"/>
      <c r="AK263" s="129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1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</row>
    <row r="264" spans="1:108" ht="48" customHeight="1">
      <c r="A264" s="25"/>
      <c r="B264" s="135" t="s">
        <v>240</v>
      </c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6"/>
      <c r="AK264" s="129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1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</row>
    <row r="265" spans="1:108" ht="48" customHeight="1">
      <c r="A265" s="25"/>
      <c r="B265" s="135" t="s">
        <v>241</v>
      </c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6"/>
      <c r="AK265" s="129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1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</row>
    <row r="266" spans="1:108" ht="32.25" customHeight="1">
      <c r="A266" s="25"/>
      <c r="B266" s="135" t="s">
        <v>242</v>
      </c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6"/>
      <c r="AK266" s="129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1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</row>
    <row r="267" spans="1:108" ht="48" customHeight="1">
      <c r="A267" s="25"/>
      <c r="B267" s="135" t="s">
        <v>243</v>
      </c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6"/>
      <c r="AK267" s="129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1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</row>
    <row r="268" spans="1:108" ht="62.25" customHeight="1">
      <c r="A268" s="25"/>
      <c r="B268" s="135" t="s">
        <v>244</v>
      </c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6"/>
      <c r="AK268" s="129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1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</row>
    <row r="269" spans="1:108" ht="16.5" customHeight="1">
      <c r="A269" s="137" t="s">
        <v>245</v>
      </c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3"/>
    </row>
    <row r="270" spans="1:108" ht="48" customHeight="1">
      <c r="A270" s="25"/>
      <c r="B270" s="135" t="s">
        <v>246</v>
      </c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6"/>
      <c r="AK270" s="129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1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</row>
    <row r="271" spans="1:108" ht="48" customHeight="1">
      <c r="A271" s="25"/>
      <c r="B271" s="135" t="s">
        <v>247</v>
      </c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6"/>
      <c r="AK271" s="129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1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</row>
    <row r="272" spans="1:108" ht="48" customHeight="1">
      <c r="A272" s="25"/>
      <c r="B272" s="135" t="s">
        <v>248</v>
      </c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6"/>
      <c r="AK272" s="129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1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</row>
    <row r="273" spans="1:108" ht="63" customHeight="1">
      <c r="A273" s="25"/>
      <c r="B273" s="135" t="s">
        <v>249</v>
      </c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6"/>
      <c r="AK273" s="129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1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</row>
    <row r="274" spans="1:108" ht="16.5" customHeight="1">
      <c r="A274" s="137" t="s">
        <v>250</v>
      </c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3"/>
    </row>
    <row r="275" spans="1:108" ht="32.25" customHeight="1">
      <c r="A275" s="25"/>
      <c r="B275" s="135" t="s">
        <v>251</v>
      </c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6"/>
      <c r="AK275" s="129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1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</row>
    <row r="276" spans="1:108" ht="32.25" customHeight="1">
      <c r="A276" s="25"/>
      <c r="B276" s="135" t="s">
        <v>252</v>
      </c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6"/>
      <c r="AK276" s="129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1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</row>
    <row r="277" spans="1:108" ht="16.5" customHeight="1">
      <c r="A277" s="137" t="s">
        <v>253</v>
      </c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3"/>
    </row>
    <row r="278" spans="1:108" ht="32.25" customHeight="1">
      <c r="A278" s="25"/>
      <c r="B278" s="135" t="s">
        <v>254</v>
      </c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6"/>
      <c r="AK278" s="129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1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</row>
    <row r="279" spans="1:108" ht="16.5" customHeight="1">
      <c r="A279" s="25"/>
      <c r="B279" s="135" t="s">
        <v>255</v>
      </c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6"/>
      <c r="AK279" s="129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1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</row>
    <row r="280" spans="1:108" ht="96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 t="s">
        <v>103</v>
      </c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 t="s">
        <v>104</v>
      </c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 t="s">
        <v>105</v>
      </c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 t="s">
        <v>106</v>
      </c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 t="s">
        <v>107</v>
      </c>
      <c r="CN280" s="134"/>
      <c r="CO280" s="134"/>
      <c r="CP280" s="134"/>
      <c r="CQ280" s="134"/>
      <c r="CR280" s="134"/>
      <c r="CS280" s="134"/>
      <c r="CT280" s="134"/>
      <c r="CU280" s="134"/>
      <c r="CV280" s="134"/>
      <c r="CW280" s="134"/>
      <c r="CX280" s="134"/>
      <c r="CY280" s="134"/>
      <c r="CZ280" s="134"/>
      <c r="DA280" s="134"/>
      <c r="DB280" s="134"/>
      <c r="DC280" s="134"/>
      <c r="DD280" s="134"/>
    </row>
    <row r="281" spans="1:108" ht="48" customHeight="1">
      <c r="A281" s="25"/>
      <c r="B281" s="135" t="s">
        <v>256</v>
      </c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6"/>
      <c r="AK281" s="129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1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</row>
    <row r="282" spans="1:108" ht="16.5" customHeight="1">
      <c r="A282" s="137" t="s">
        <v>257</v>
      </c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3"/>
    </row>
    <row r="283" spans="1:108" ht="32.25" customHeight="1">
      <c r="A283" s="25"/>
      <c r="B283" s="135" t="s">
        <v>258</v>
      </c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6"/>
      <c r="AK283" s="129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1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</row>
    <row r="284" spans="1:108" ht="63" customHeight="1">
      <c r="A284" s="25"/>
      <c r="B284" s="135" t="s">
        <v>259</v>
      </c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6"/>
      <c r="AK284" s="129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1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</row>
    <row r="285" spans="1:108" ht="16.5" customHeight="1">
      <c r="A285" s="137" t="s">
        <v>260</v>
      </c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3"/>
    </row>
    <row r="286" spans="1:108" ht="32.25" customHeight="1">
      <c r="A286" s="25"/>
      <c r="B286" s="135" t="s">
        <v>261</v>
      </c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6"/>
      <c r="AK286" s="129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1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8"/>
    </row>
    <row r="287" spans="1:108" ht="32.25" customHeight="1">
      <c r="A287" s="25"/>
      <c r="B287" s="135" t="s">
        <v>262</v>
      </c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6"/>
      <c r="AK287" s="129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1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</row>
    <row r="288" spans="1:108" ht="16.5" customHeight="1">
      <c r="A288" s="137" t="s">
        <v>263</v>
      </c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3"/>
    </row>
    <row r="289" spans="1:108" ht="32.25" customHeight="1">
      <c r="A289" s="25"/>
      <c r="B289" s="135" t="s">
        <v>264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6"/>
      <c r="AK289" s="129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1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</row>
    <row r="290" spans="1:108" ht="16.5" customHeight="1">
      <c r="A290" s="25"/>
      <c r="B290" s="135" t="s">
        <v>265</v>
      </c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6"/>
      <c r="AK290" s="125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7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124" t="s">
        <v>268</v>
      </c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124" t="s">
        <v>270</v>
      </c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  <c r="CJ294" s="124"/>
      <c r="CK294" s="124"/>
      <c r="CL294" s="124"/>
      <c r="CM294" s="124"/>
      <c r="CN294" s="124"/>
      <c r="CO294" s="124"/>
      <c r="CP294" s="124"/>
      <c r="CQ294" s="124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124" t="s">
        <v>272</v>
      </c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  <c r="DC295" s="124"/>
      <c r="DD295" s="124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124" t="s">
        <v>274</v>
      </c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  <c r="CJ296" s="124"/>
      <c r="CK296" s="124"/>
      <c r="CL296" s="124"/>
      <c r="CM296" s="124"/>
      <c r="CN296" s="124"/>
      <c r="CO296" s="124"/>
      <c r="CP296" s="124"/>
      <c r="CQ296" s="124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</row>
  </sheetData>
  <sheetProtection/>
  <mergeCells count="1169"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A280:AJ280"/>
    <mergeCell ref="AK280:AX280"/>
    <mergeCell ref="AY280:BI280"/>
    <mergeCell ref="B279:AJ279"/>
    <mergeCell ref="AK279:AX279"/>
    <mergeCell ref="AY279:BI279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AY275:BI275"/>
    <mergeCell ref="BJ275:BX275"/>
    <mergeCell ref="BJ273:BX273"/>
    <mergeCell ref="A274:DD274"/>
    <mergeCell ref="B275:AJ275"/>
    <mergeCell ref="B273:AJ273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J267:BX267"/>
    <mergeCell ref="BY265:CL265"/>
    <mergeCell ref="CM265:DD265"/>
    <mergeCell ref="AY266:BI266"/>
    <mergeCell ref="BJ266:BX266"/>
    <mergeCell ref="BY266:CL266"/>
    <mergeCell ref="CM266:DD266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BY254:CL254"/>
    <mergeCell ref="CM254:DD254"/>
    <mergeCell ref="B253:AJ253"/>
    <mergeCell ref="AK253:AX253"/>
    <mergeCell ref="AY253:BI253"/>
    <mergeCell ref="BJ253:BX253"/>
    <mergeCell ref="A250:DD250"/>
    <mergeCell ref="B251:AJ251"/>
    <mergeCell ref="AK251:AX251"/>
    <mergeCell ref="AY251:BI251"/>
    <mergeCell ref="BJ251:BX251"/>
    <mergeCell ref="BY251:CL251"/>
    <mergeCell ref="CM251:DD251"/>
    <mergeCell ref="B248:AJ248"/>
    <mergeCell ref="AK248:AX248"/>
    <mergeCell ref="AY248:BI248"/>
    <mergeCell ref="BJ248:BX248"/>
    <mergeCell ref="BY248:CL248"/>
    <mergeCell ref="CM248:DD248"/>
    <mergeCell ref="B249:AJ249"/>
    <mergeCell ref="AK249:AX249"/>
    <mergeCell ref="AY249:BI249"/>
    <mergeCell ref="BJ249:BX249"/>
    <mergeCell ref="BY249:CL249"/>
    <mergeCell ref="CM249:DD249"/>
    <mergeCell ref="B247:AJ247"/>
    <mergeCell ref="AK247:AX247"/>
    <mergeCell ref="AY247:BI247"/>
    <mergeCell ref="BJ247:BX247"/>
    <mergeCell ref="BY247:CL247"/>
    <mergeCell ref="CM247:DD247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Y243:CL243"/>
    <mergeCell ref="CM243:DD243"/>
    <mergeCell ref="BY244:CL244"/>
    <mergeCell ref="CM244:DD244"/>
    <mergeCell ref="BY246:CL246"/>
    <mergeCell ref="CM246:DD246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CM237:DD237"/>
    <mergeCell ref="BY239:CL239"/>
    <mergeCell ref="CM239:DD239"/>
    <mergeCell ref="BY238:CL238"/>
    <mergeCell ref="CM238:DD238"/>
    <mergeCell ref="BJ239:BX239"/>
    <mergeCell ref="BY237:CL237"/>
    <mergeCell ref="BY242:CL242"/>
    <mergeCell ref="CM242:DD242"/>
    <mergeCell ref="B242:AJ242"/>
    <mergeCell ref="AK242:AX242"/>
    <mergeCell ref="AY242:BI242"/>
    <mergeCell ref="BJ242:BX242"/>
    <mergeCell ref="A235:DD235"/>
    <mergeCell ref="B236:AJ236"/>
    <mergeCell ref="AK236:AX236"/>
    <mergeCell ref="AY236:BI236"/>
    <mergeCell ref="BJ236:BX236"/>
    <mergeCell ref="BY236:CL236"/>
    <mergeCell ref="CM236:DD236"/>
    <mergeCell ref="B234:AJ234"/>
    <mergeCell ref="AK234:AX234"/>
    <mergeCell ref="AY234:BI234"/>
    <mergeCell ref="BJ234:BX234"/>
    <mergeCell ref="AY233:BI233"/>
    <mergeCell ref="BJ233:B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2:AJ232"/>
    <mergeCell ref="AK232:AX232"/>
    <mergeCell ref="AY232:BI232"/>
    <mergeCell ref="BJ232:BX232"/>
    <mergeCell ref="B233:AJ233"/>
    <mergeCell ref="AK233:AX233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A228:DD228"/>
    <mergeCell ref="B229:AJ229"/>
    <mergeCell ref="AK229:AX229"/>
    <mergeCell ref="AY229:BI229"/>
    <mergeCell ref="BJ229:BX229"/>
    <mergeCell ref="BY229:CL229"/>
    <mergeCell ref="CM229:DD229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Y218:CL218"/>
    <mergeCell ref="CM218:DD218"/>
    <mergeCell ref="BY222:CL222"/>
    <mergeCell ref="CM222:DD222"/>
    <mergeCell ref="BY219:CL219"/>
    <mergeCell ref="CM219:DD219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Y208:CL208"/>
    <mergeCell ref="CM208:DD208"/>
    <mergeCell ref="BY209:CL209"/>
    <mergeCell ref="CM209:DD209"/>
    <mergeCell ref="BY211:CL211"/>
    <mergeCell ref="CM211:DD211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Y205:CL205"/>
    <mergeCell ref="CM205:DD205"/>
    <mergeCell ref="BY207:CL207"/>
    <mergeCell ref="CM207:DD207"/>
    <mergeCell ref="BY206:CL206"/>
    <mergeCell ref="CM206:DD206"/>
    <mergeCell ref="A202:DD202"/>
    <mergeCell ref="B203:AJ203"/>
    <mergeCell ref="AK203:AX203"/>
    <mergeCell ref="AY203:BI203"/>
    <mergeCell ref="BJ203:BX203"/>
    <mergeCell ref="BY203:CL203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6:AJ196"/>
    <mergeCell ref="AK196:AX196"/>
    <mergeCell ref="AY196:BI196"/>
    <mergeCell ref="BJ196:BX196"/>
    <mergeCell ref="BY196:CL196"/>
    <mergeCell ref="BY197:CL197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BJ191:BX191"/>
    <mergeCell ref="BY191:CL191"/>
    <mergeCell ref="CM191:DD191"/>
    <mergeCell ref="BY186:CL186"/>
    <mergeCell ref="CM186:DD186"/>
    <mergeCell ref="BY187:CL187"/>
    <mergeCell ref="CM187:DD187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BJ181:BX181"/>
    <mergeCell ref="BY181:CL181"/>
    <mergeCell ref="CM181:DD181"/>
    <mergeCell ref="BJ180:BX180"/>
    <mergeCell ref="BY180:CL180"/>
    <mergeCell ref="CM180:DD180"/>
    <mergeCell ref="A178:DD178"/>
    <mergeCell ref="B179:AJ179"/>
    <mergeCell ref="AK179:AX179"/>
    <mergeCell ref="AY179:BI179"/>
    <mergeCell ref="BJ179:BX179"/>
    <mergeCell ref="BY179:CL179"/>
    <mergeCell ref="CM179:DD179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A172:DD172"/>
    <mergeCell ref="B173:AJ173"/>
    <mergeCell ref="AK173:AX173"/>
    <mergeCell ref="AY173:BI173"/>
    <mergeCell ref="BJ173:BX173"/>
    <mergeCell ref="BY173:CL173"/>
    <mergeCell ref="CM173:DD173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BY168:CL168"/>
    <mergeCell ref="CM168:DD168"/>
    <mergeCell ref="BY169:CL169"/>
    <mergeCell ref="CM169:DD169"/>
    <mergeCell ref="BY171:CL171"/>
    <mergeCell ref="CM171:DD171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1:CL161"/>
    <mergeCell ref="CM161:DD161"/>
    <mergeCell ref="AY162:BI162"/>
    <mergeCell ref="BJ162:BX162"/>
    <mergeCell ref="BY162:CL162"/>
    <mergeCell ref="CM162:DD162"/>
    <mergeCell ref="B158:AJ158"/>
    <mergeCell ref="AK158:AX158"/>
    <mergeCell ref="B161:AJ161"/>
    <mergeCell ref="AK161:AX161"/>
    <mergeCell ref="AY161:BI161"/>
    <mergeCell ref="BJ161:BX161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AY147:BI147"/>
    <mergeCell ref="BJ147:BX147"/>
    <mergeCell ref="B148:AJ148"/>
    <mergeCell ref="AK148:AX148"/>
    <mergeCell ref="AY148:BI148"/>
    <mergeCell ref="BJ148:BX148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CM134:DD134"/>
    <mergeCell ref="BY130:CL130"/>
    <mergeCell ref="CM130:DD130"/>
    <mergeCell ref="BY131:CL131"/>
    <mergeCell ref="CM131:DD131"/>
    <mergeCell ref="BJ135:BX135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28:BI128"/>
    <mergeCell ref="BJ128:BX128"/>
    <mergeCell ref="B130:AJ130"/>
    <mergeCell ref="AK130:AX130"/>
    <mergeCell ref="AY130:BI130"/>
    <mergeCell ref="BJ130:BX130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126:AJ126"/>
    <mergeCell ref="AK126:AX126"/>
    <mergeCell ref="B125:AJ125"/>
    <mergeCell ref="AK125:AX125"/>
    <mergeCell ref="B127:AJ127"/>
    <mergeCell ref="AK127:AX127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E81:BJ81"/>
    <mergeCell ref="B86:AR88"/>
    <mergeCell ref="BA83:BS83"/>
    <mergeCell ref="AT83:AY83"/>
    <mergeCell ref="BJ87:BM87"/>
    <mergeCell ref="AT85:BS85"/>
    <mergeCell ref="AT82:BS82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T74:CK74"/>
    <mergeCell ref="AT80:BS80"/>
    <mergeCell ref="BT72:CK73"/>
    <mergeCell ref="A74:AR74"/>
    <mergeCell ref="AS74:BS74"/>
    <mergeCell ref="AT78:BS78"/>
    <mergeCell ref="CL67:DD70"/>
    <mergeCell ref="AT68:BR68"/>
    <mergeCell ref="AT69:BG69"/>
    <mergeCell ref="AT70:BS70"/>
    <mergeCell ref="AT67:BS67"/>
    <mergeCell ref="B67:AR70"/>
    <mergeCell ref="BT67:CK70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BT53:CK54"/>
    <mergeCell ref="BA49:BS49"/>
    <mergeCell ref="BT49:CK50"/>
    <mergeCell ref="B55:AR55"/>
    <mergeCell ref="AT55:BS55"/>
    <mergeCell ref="BT55:CK55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AZ11:DD11"/>
    <mergeCell ref="A15:DD15"/>
    <mergeCell ref="A16:DD16"/>
    <mergeCell ref="A17:DD17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B32:AR33"/>
    <mergeCell ref="AT32:AY32"/>
    <mergeCell ref="AS33:BS33"/>
    <mergeCell ref="B30:AR31"/>
    <mergeCell ref="AT30:AY30"/>
    <mergeCell ref="BA32:BS32"/>
    <mergeCell ref="B28:AR29"/>
    <mergeCell ref="AT28:AY28"/>
    <mergeCell ref="BT28:CK29"/>
    <mergeCell ref="CL28:DD29"/>
    <mergeCell ref="AS29:BS29"/>
    <mergeCell ref="BA28:BS28"/>
    <mergeCell ref="B36:AR37"/>
    <mergeCell ref="AT36:AY36"/>
    <mergeCell ref="BT36:CK37"/>
    <mergeCell ref="CL36:DD37"/>
    <mergeCell ref="AS37:BS37"/>
    <mergeCell ref="B38:AR38"/>
    <mergeCell ref="AT38:BS38"/>
    <mergeCell ref="AT44:BS44"/>
    <mergeCell ref="BT44:CK44"/>
    <mergeCell ref="CL40:DD40"/>
    <mergeCell ref="CL38:DD38"/>
    <mergeCell ref="A40:AR40"/>
    <mergeCell ref="B42:AR43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88" zoomScaleNormal="88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45" sqref="B45"/>
    </sheetView>
  </sheetViews>
  <sheetFormatPr defaultColWidth="9.00390625" defaultRowHeight="12.75"/>
  <cols>
    <col min="1" max="1" width="22.375" style="70" customWidth="1"/>
    <col min="2" max="2" width="49.25390625" style="70" customWidth="1"/>
    <col min="3" max="3" width="17.125" style="70" customWidth="1"/>
    <col min="4" max="5" width="15.375" style="70" customWidth="1"/>
    <col min="6" max="6" width="15.00390625" style="70" customWidth="1"/>
    <col min="7" max="7" width="16.00390625" style="70" customWidth="1"/>
    <col min="8" max="8" width="16.75390625" style="70" customWidth="1"/>
    <col min="9" max="9" width="16.875" style="70" customWidth="1"/>
    <col min="10" max="10" width="13.375" style="70" bestFit="1" customWidth="1"/>
    <col min="11" max="16384" width="9.125" style="70" customWidth="1"/>
  </cols>
  <sheetData>
    <row r="1" spans="2:9" ht="15.75">
      <c r="B1" s="54"/>
      <c r="C1" s="54" t="s">
        <v>293</v>
      </c>
      <c r="D1" s="54"/>
      <c r="E1" s="2"/>
      <c r="F1" s="54"/>
      <c r="G1" s="2"/>
      <c r="H1" s="2"/>
      <c r="I1" s="54"/>
    </row>
    <row r="2" spans="2:9" ht="15.75">
      <c r="B2" s="50"/>
      <c r="C2" s="50" t="s">
        <v>294</v>
      </c>
      <c r="D2" s="50"/>
      <c r="E2" s="2"/>
      <c r="F2" s="50"/>
      <c r="G2" s="2"/>
      <c r="H2" s="2"/>
      <c r="I2" s="50"/>
    </row>
    <row r="3" spans="2:9" ht="15.75">
      <c r="B3" s="50"/>
      <c r="C3" s="50" t="s">
        <v>295</v>
      </c>
      <c r="D3" s="50"/>
      <c r="E3" s="2"/>
      <c r="F3" s="50"/>
      <c r="G3" s="2"/>
      <c r="H3" s="2"/>
      <c r="I3" s="50"/>
    </row>
    <row r="4" spans="1:9" ht="14.25" customHeight="1">
      <c r="A4" s="71"/>
      <c r="B4" s="28"/>
      <c r="C4" s="28"/>
      <c r="D4" s="28"/>
      <c r="F4" s="28"/>
      <c r="I4" s="28"/>
    </row>
    <row r="5" spans="1:5" s="72" customFormat="1" ht="30.75" customHeight="1">
      <c r="A5" s="178" t="s">
        <v>320</v>
      </c>
      <c r="B5" s="178"/>
      <c r="C5" s="178"/>
      <c r="D5" s="178"/>
      <c r="E5" s="178"/>
    </row>
    <row r="6" spans="1:2" ht="18.75" customHeight="1">
      <c r="A6" s="180" t="s">
        <v>331</v>
      </c>
      <c r="B6" s="181"/>
    </row>
    <row r="7" spans="1:9" s="73" customFormat="1" ht="65.25" customHeight="1">
      <c r="A7" s="196" t="s">
        <v>289</v>
      </c>
      <c r="B7" s="196" t="s">
        <v>290</v>
      </c>
      <c r="C7" s="196" t="s">
        <v>329</v>
      </c>
      <c r="D7" s="196"/>
      <c r="E7" s="196"/>
      <c r="F7" s="56" t="s">
        <v>328</v>
      </c>
      <c r="G7" s="56" t="s">
        <v>330</v>
      </c>
      <c r="H7" s="56" t="s">
        <v>327</v>
      </c>
      <c r="I7" s="56" t="s">
        <v>319</v>
      </c>
    </row>
    <row r="8" spans="1:9" s="73" customFormat="1" ht="25.5">
      <c r="A8" s="196"/>
      <c r="B8" s="196"/>
      <c r="C8" s="119" t="s">
        <v>309</v>
      </c>
      <c r="D8" s="119" t="s">
        <v>310</v>
      </c>
      <c r="E8" s="119" t="s">
        <v>311</v>
      </c>
      <c r="F8" s="119" t="s">
        <v>312</v>
      </c>
      <c r="G8" s="119" t="s">
        <v>313</v>
      </c>
      <c r="H8" s="76" t="s">
        <v>314</v>
      </c>
      <c r="I8" s="119" t="s">
        <v>315</v>
      </c>
    </row>
    <row r="9" spans="1:9" ht="14.25" customHeight="1">
      <c r="A9" s="1"/>
      <c r="B9" s="1"/>
      <c r="C9" s="32">
        <v>1</v>
      </c>
      <c r="D9" s="32">
        <v>2</v>
      </c>
      <c r="E9" s="120">
        <v>3</v>
      </c>
      <c r="F9" s="120">
        <v>4</v>
      </c>
      <c r="G9" s="32">
        <v>5</v>
      </c>
      <c r="H9" s="120">
        <v>6</v>
      </c>
      <c r="I9" s="32">
        <v>7</v>
      </c>
    </row>
    <row r="10" spans="1:9" ht="14.25" customHeight="1">
      <c r="A10" s="1"/>
      <c r="B10" s="1" t="s">
        <v>303</v>
      </c>
      <c r="C10" s="62">
        <v>539.5</v>
      </c>
      <c r="D10" s="62">
        <v>530.1</v>
      </c>
      <c r="E10" s="57">
        <v>613.3</v>
      </c>
      <c r="F10" s="62">
        <v>140.9</v>
      </c>
      <c r="G10" s="57">
        <v>406.7</v>
      </c>
      <c r="H10" s="57">
        <v>736.5</v>
      </c>
      <c r="I10" s="62">
        <v>365.5</v>
      </c>
    </row>
    <row r="11" spans="1:9" ht="14.25" customHeight="1" thickBot="1">
      <c r="A11" s="1"/>
      <c r="B11" s="68" t="s">
        <v>304</v>
      </c>
      <c r="C11" s="81">
        <v>539.5</v>
      </c>
      <c r="D11" s="81">
        <v>530.1</v>
      </c>
      <c r="E11" s="121">
        <v>613.3</v>
      </c>
      <c r="F11" s="81">
        <v>140.9</v>
      </c>
      <c r="G11" s="121">
        <v>406.7</v>
      </c>
      <c r="H11" s="121">
        <v>736.5</v>
      </c>
      <c r="I11" s="81">
        <v>365.5</v>
      </c>
    </row>
    <row r="12" spans="1:9" ht="13.5" thickTop="1">
      <c r="A12" s="197" t="s">
        <v>280</v>
      </c>
      <c r="B12" s="82" t="s">
        <v>276</v>
      </c>
      <c r="C12" s="87">
        <f>C11*45%/100</f>
        <v>2.42775</v>
      </c>
      <c r="D12" s="87">
        <f>D11*45%/100</f>
        <v>2.38545</v>
      </c>
      <c r="E12" s="87">
        <f>E11*45%/100</f>
        <v>2.75985</v>
      </c>
      <c r="F12" s="87">
        <f>F11*30%/100</f>
        <v>0.4227</v>
      </c>
      <c r="G12" s="87">
        <f>G11*45%/100</f>
        <v>1.83015</v>
      </c>
      <c r="H12" s="87">
        <f>H11*45%/100</f>
        <v>3.31425</v>
      </c>
      <c r="I12" s="88">
        <f>I11*10%/100</f>
        <v>0.36550000000000005</v>
      </c>
    </row>
    <row r="13" spans="1:9" s="72" customFormat="1" ht="16.5" customHeight="1">
      <c r="A13" s="198"/>
      <c r="B13" s="78" t="s">
        <v>316</v>
      </c>
      <c r="C13" s="89">
        <f aca="true" t="shared" si="0" ref="C13:I13">1007.68*C12</f>
        <v>2446.39512</v>
      </c>
      <c r="D13" s="89">
        <f t="shared" si="0"/>
        <v>2403.770256</v>
      </c>
      <c r="E13" s="89">
        <f t="shared" si="0"/>
        <v>2781.045648</v>
      </c>
      <c r="F13" s="89">
        <f t="shared" si="0"/>
        <v>425.946336</v>
      </c>
      <c r="G13" s="89">
        <f t="shared" si="0"/>
        <v>1844.205552</v>
      </c>
      <c r="H13" s="89">
        <f t="shared" si="0"/>
        <v>3339.70344</v>
      </c>
      <c r="I13" s="90">
        <f t="shared" si="0"/>
        <v>368.30704000000003</v>
      </c>
    </row>
    <row r="14" spans="1:9" ht="13.5" customHeight="1">
      <c r="A14" s="198"/>
      <c r="B14" s="78" t="s">
        <v>106</v>
      </c>
      <c r="C14" s="91">
        <f aca="true" t="shared" si="1" ref="C14:I14">C13/C10/12</f>
        <v>0.37788</v>
      </c>
      <c r="D14" s="91">
        <f t="shared" si="1"/>
        <v>0.37787999999999994</v>
      </c>
      <c r="E14" s="91">
        <f t="shared" si="1"/>
        <v>0.37788</v>
      </c>
      <c r="F14" s="91">
        <f t="shared" si="1"/>
        <v>0.25192</v>
      </c>
      <c r="G14" s="91">
        <f t="shared" si="1"/>
        <v>0.37788</v>
      </c>
      <c r="H14" s="91">
        <f t="shared" si="1"/>
        <v>0.37788</v>
      </c>
      <c r="I14" s="92">
        <f t="shared" si="1"/>
        <v>0.08397333333333334</v>
      </c>
    </row>
    <row r="15" spans="1:9" ht="15" customHeight="1" thickBot="1">
      <c r="A15" s="199"/>
      <c r="B15" s="83" t="s">
        <v>14</v>
      </c>
      <c r="C15" s="93" t="s">
        <v>317</v>
      </c>
      <c r="D15" s="93" t="s">
        <v>317</v>
      </c>
      <c r="E15" s="93" t="s">
        <v>317</v>
      </c>
      <c r="F15" s="93" t="s">
        <v>317</v>
      </c>
      <c r="G15" s="93" t="s">
        <v>317</v>
      </c>
      <c r="H15" s="93" t="s">
        <v>317</v>
      </c>
      <c r="I15" s="94" t="s">
        <v>317</v>
      </c>
    </row>
    <row r="16" spans="1:9" ht="13.5" thickTop="1">
      <c r="A16" s="200" t="s">
        <v>321</v>
      </c>
      <c r="B16" s="86" t="s">
        <v>278</v>
      </c>
      <c r="C16" s="95">
        <f aca="true" t="shared" si="2" ref="C16:I16">C11*10%/10</f>
        <v>5.3950000000000005</v>
      </c>
      <c r="D16" s="95">
        <f t="shared" si="2"/>
        <v>5.301</v>
      </c>
      <c r="E16" s="95">
        <f t="shared" si="2"/>
        <v>6.133</v>
      </c>
      <c r="F16" s="95">
        <f t="shared" si="2"/>
        <v>1.4090000000000003</v>
      </c>
      <c r="G16" s="95">
        <f t="shared" si="2"/>
        <v>4.067</v>
      </c>
      <c r="H16" s="95">
        <f t="shared" si="2"/>
        <v>7.365</v>
      </c>
      <c r="I16" s="96">
        <f t="shared" si="2"/>
        <v>3.6550000000000002</v>
      </c>
    </row>
    <row r="17" spans="1:9" ht="12.75" customHeight="1">
      <c r="A17" s="201"/>
      <c r="B17" s="80" t="s">
        <v>316</v>
      </c>
      <c r="C17" s="97">
        <f aca="true" t="shared" si="3" ref="C17:I17">2281.73*C16</f>
        <v>12309.933350000001</v>
      </c>
      <c r="D17" s="97">
        <f t="shared" si="3"/>
        <v>12095.45073</v>
      </c>
      <c r="E17" s="101">
        <f t="shared" si="3"/>
        <v>13993.85009</v>
      </c>
      <c r="F17" s="97">
        <f t="shared" si="3"/>
        <v>3214.9575700000005</v>
      </c>
      <c r="G17" s="101">
        <f t="shared" si="3"/>
        <v>9279.79591</v>
      </c>
      <c r="H17" s="101">
        <f t="shared" si="3"/>
        <v>16804.941450000002</v>
      </c>
      <c r="I17" s="98">
        <f t="shared" si="3"/>
        <v>8339.72315</v>
      </c>
    </row>
    <row r="18" spans="1:9" ht="15.75" customHeight="1">
      <c r="A18" s="201"/>
      <c r="B18" s="80" t="s">
        <v>106</v>
      </c>
      <c r="C18" s="97">
        <f aca="true" t="shared" si="4" ref="C18:I18">C17/C10/12</f>
        <v>1.901441666666667</v>
      </c>
      <c r="D18" s="97">
        <f t="shared" si="4"/>
        <v>1.9014416666666667</v>
      </c>
      <c r="E18" s="101">
        <f t="shared" si="4"/>
        <v>1.901441666666667</v>
      </c>
      <c r="F18" s="97">
        <f t="shared" si="4"/>
        <v>1.901441666666667</v>
      </c>
      <c r="G18" s="101">
        <f t="shared" si="4"/>
        <v>1.901441666666667</v>
      </c>
      <c r="H18" s="101">
        <f t="shared" si="4"/>
        <v>1.901441666666667</v>
      </c>
      <c r="I18" s="98">
        <f t="shared" si="4"/>
        <v>1.9014416666666667</v>
      </c>
    </row>
    <row r="19" spans="1:9" ht="13.5" customHeight="1" thickBot="1">
      <c r="A19" s="202"/>
      <c r="B19" s="83" t="s">
        <v>14</v>
      </c>
      <c r="C19" s="93" t="s">
        <v>317</v>
      </c>
      <c r="D19" s="93" t="s">
        <v>317</v>
      </c>
      <c r="E19" s="93" t="s">
        <v>317</v>
      </c>
      <c r="F19" s="93" t="s">
        <v>317</v>
      </c>
      <c r="G19" s="93" t="s">
        <v>317</v>
      </c>
      <c r="H19" s="93" t="s">
        <v>317</v>
      </c>
      <c r="I19" s="94" t="s">
        <v>317</v>
      </c>
    </row>
    <row r="20" spans="1:9" ht="15" customHeight="1" thickTop="1">
      <c r="A20" s="200" t="s">
        <v>322</v>
      </c>
      <c r="B20" s="84" t="s">
        <v>305</v>
      </c>
      <c r="C20" s="99">
        <v>485.8</v>
      </c>
      <c r="D20" s="99">
        <v>480.9</v>
      </c>
      <c r="E20" s="122">
        <v>595.3</v>
      </c>
      <c r="F20" s="99">
        <v>194.7</v>
      </c>
      <c r="G20" s="122">
        <v>331.6</v>
      </c>
      <c r="H20" s="122">
        <v>612.6</v>
      </c>
      <c r="I20" s="100">
        <v>340</v>
      </c>
    </row>
    <row r="21" spans="1:9" ht="12.75">
      <c r="A21" s="201"/>
      <c r="B21" s="79" t="s">
        <v>278</v>
      </c>
      <c r="C21" s="101">
        <f>C20*0.1</f>
        <v>48.580000000000005</v>
      </c>
      <c r="D21" s="101">
        <f>D20*0.1</f>
        <v>48.09</v>
      </c>
      <c r="E21" s="101">
        <f>E20*0.1</f>
        <v>59.53</v>
      </c>
      <c r="F21" s="101">
        <f>F20*0.08</f>
        <v>15.575999999999999</v>
      </c>
      <c r="G21" s="101">
        <f>G20*0.1</f>
        <v>33.160000000000004</v>
      </c>
      <c r="H21" s="101">
        <f>H20*0.1</f>
        <v>61.260000000000005</v>
      </c>
      <c r="I21" s="102">
        <f>I20*0.1</f>
        <v>34</v>
      </c>
    </row>
    <row r="22" spans="1:9" ht="13.5" customHeight="1">
      <c r="A22" s="201"/>
      <c r="B22" s="80" t="s">
        <v>316</v>
      </c>
      <c r="C22" s="103">
        <f aca="true" t="shared" si="5" ref="C22:I22">445.14*C21</f>
        <v>21624.9012</v>
      </c>
      <c r="D22" s="103">
        <f t="shared" si="5"/>
        <v>21406.782600000002</v>
      </c>
      <c r="E22" s="101">
        <f t="shared" si="5"/>
        <v>26499.1842</v>
      </c>
      <c r="F22" s="103">
        <f t="shared" si="5"/>
        <v>6933.500639999999</v>
      </c>
      <c r="G22" s="101">
        <f t="shared" si="5"/>
        <v>14760.842400000001</v>
      </c>
      <c r="H22" s="101">
        <f t="shared" si="5"/>
        <v>27269.276400000002</v>
      </c>
      <c r="I22" s="104">
        <f t="shared" si="5"/>
        <v>15134.76</v>
      </c>
    </row>
    <row r="23" spans="1:9" ht="16.5" customHeight="1">
      <c r="A23" s="201"/>
      <c r="B23" s="80" t="s">
        <v>106</v>
      </c>
      <c r="C23" s="97">
        <f aca="true" t="shared" si="6" ref="C23:I23">C22/C10/12</f>
        <v>3.340268952734013</v>
      </c>
      <c r="D23" s="97">
        <f t="shared" si="6"/>
        <v>3.3652113752122244</v>
      </c>
      <c r="E23" s="101">
        <f t="shared" si="6"/>
        <v>3.6006283221914237</v>
      </c>
      <c r="F23" s="97">
        <f t="shared" si="6"/>
        <v>4.100721930447125</v>
      </c>
      <c r="G23" s="101">
        <f t="shared" si="6"/>
        <v>3.024514875829851</v>
      </c>
      <c r="H23" s="101">
        <f t="shared" si="6"/>
        <v>3.0854578411405296</v>
      </c>
      <c r="I23" s="98">
        <f t="shared" si="6"/>
        <v>3.4506976744186044</v>
      </c>
    </row>
    <row r="24" spans="1:9" ht="17.25" customHeight="1" thickBot="1">
      <c r="A24" s="202"/>
      <c r="B24" s="83" t="s">
        <v>14</v>
      </c>
      <c r="C24" s="93" t="s">
        <v>317</v>
      </c>
      <c r="D24" s="93" t="s">
        <v>317</v>
      </c>
      <c r="E24" s="93" t="s">
        <v>317</v>
      </c>
      <c r="F24" s="93" t="s">
        <v>317</v>
      </c>
      <c r="G24" s="93" t="s">
        <v>317</v>
      </c>
      <c r="H24" s="93" t="s">
        <v>317</v>
      </c>
      <c r="I24" s="93" t="s">
        <v>317</v>
      </c>
    </row>
    <row r="25" spans="1:9" ht="13.5" thickTop="1">
      <c r="A25" s="197" t="s">
        <v>323</v>
      </c>
      <c r="B25" s="82" t="s">
        <v>278</v>
      </c>
      <c r="C25" s="105">
        <f aca="true" t="shared" si="7" ref="C25:H25">C11*0.25%</f>
        <v>1.3487500000000001</v>
      </c>
      <c r="D25" s="105">
        <f t="shared" si="7"/>
        <v>1.32525</v>
      </c>
      <c r="E25" s="105">
        <f t="shared" si="7"/>
        <v>1.53325</v>
      </c>
      <c r="F25" s="105">
        <f t="shared" si="7"/>
        <v>0.35225</v>
      </c>
      <c r="G25" s="105">
        <f t="shared" si="7"/>
        <v>1.01675</v>
      </c>
      <c r="H25" s="105">
        <f t="shared" si="7"/>
        <v>1.84125</v>
      </c>
      <c r="I25" s="106">
        <f>I11*0.1%</f>
        <v>0.3655</v>
      </c>
    </row>
    <row r="26" spans="1:9" ht="16.5" customHeight="1">
      <c r="A26" s="198"/>
      <c r="B26" s="78" t="s">
        <v>316</v>
      </c>
      <c r="C26" s="33">
        <f aca="true" t="shared" si="8" ref="C26:I26">71.18*C25</f>
        <v>96.00402500000001</v>
      </c>
      <c r="D26" s="33">
        <f t="shared" si="8"/>
        <v>94.33129500000001</v>
      </c>
      <c r="E26" s="33">
        <f t="shared" si="8"/>
        <v>109.13673500000002</v>
      </c>
      <c r="F26" s="33">
        <f t="shared" si="8"/>
        <v>25.073155000000003</v>
      </c>
      <c r="G26" s="33">
        <f t="shared" si="8"/>
        <v>72.37226500000001</v>
      </c>
      <c r="H26" s="33">
        <f t="shared" si="8"/>
        <v>131.06017500000002</v>
      </c>
      <c r="I26" s="107">
        <f t="shared" si="8"/>
        <v>26.01629</v>
      </c>
    </row>
    <row r="27" spans="1:9" ht="17.25" customHeight="1">
      <c r="A27" s="198"/>
      <c r="B27" s="78" t="s">
        <v>106</v>
      </c>
      <c r="C27" s="33">
        <f aca="true" t="shared" si="9" ref="C27:I27">C26/C10/12</f>
        <v>0.01482916666666667</v>
      </c>
      <c r="D27" s="33">
        <f t="shared" si="9"/>
        <v>0.01482916666666667</v>
      </c>
      <c r="E27" s="33">
        <f t="shared" si="9"/>
        <v>0.014829166666666671</v>
      </c>
      <c r="F27" s="33">
        <f t="shared" si="9"/>
        <v>0.01482916666666667</v>
      </c>
      <c r="G27" s="33">
        <f t="shared" si="9"/>
        <v>0.01482916666666667</v>
      </c>
      <c r="H27" s="33">
        <f t="shared" si="9"/>
        <v>0.01482916666666667</v>
      </c>
      <c r="I27" s="107">
        <f t="shared" si="9"/>
        <v>0.0059316666666666676</v>
      </c>
    </row>
    <row r="28" spans="1:9" ht="18" customHeight="1" thickBot="1">
      <c r="A28" s="199"/>
      <c r="B28" s="83" t="s">
        <v>14</v>
      </c>
      <c r="C28" s="93" t="s">
        <v>317</v>
      </c>
      <c r="D28" s="93" t="s">
        <v>317</v>
      </c>
      <c r="E28" s="93" t="s">
        <v>317</v>
      </c>
      <c r="F28" s="93" t="s">
        <v>317</v>
      </c>
      <c r="G28" s="93" t="s">
        <v>317</v>
      </c>
      <c r="H28" s="93" t="s">
        <v>317</v>
      </c>
      <c r="I28" s="94" t="s">
        <v>317</v>
      </c>
    </row>
    <row r="29" spans="1:9" ht="13.5" thickTop="1">
      <c r="A29" s="197" t="s">
        <v>324</v>
      </c>
      <c r="B29" s="82" t="s">
        <v>279</v>
      </c>
      <c r="C29" s="105">
        <f>C11*0.48%</f>
        <v>2.5896</v>
      </c>
      <c r="D29" s="105">
        <f>D11*0.48%</f>
        <v>2.54448</v>
      </c>
      <c r="E29" s="105">
        <f>E10*0.48%</f>
        <v>2.9438399999999993</v>
      </c>
      <c r="F29" s="105">
        <f>F11*0.48%</f>
        <v>0.6763199999999999</v>
      </c>
      <c r="G29" s="105">
        <f>G10*0.48%</f>
        <v>1.9521599999999997</v>
      </c>
      <c r="H29" s="105">
        <f>H10*0.48%</f>
        <v>3.5351999999999997</v>
      </c>
      <c r="I29" s="106">
        <f>I11*0.1%</f>
        <v>0.3655</v>
      </c>
    </row>
    <row r="30" spans="1:9" ht="15" customHeight="1">
      <c r="A30" s="198"/>
      <c r="B30" s="78" t="s">
        <v>316</v>
      </c>
      <c r="C30" s="33">
        <f aca="true" t="shared" si="10" ref="C30:I30">45.32*C29</f>
        <v>117.360672</v>
      </c>
      <c r="D30" s="33">
        <f t="shared" si="10"/>
        <v>115.3158336</v>
      </c>
      <c r="E30" s="33">
        <f t="shared" si="10"/>
        <v>133.41482879999998</v>
      </c>
      <c r="F30" s="33">
        <f t="shared" si="10"/>
        <v>30.650822399999996</v>
      </c>
      <c r="G30" s="33">
        <f t="shared" si="10"/>
        <v>88.47189119999999</v>
      </c>
      <c r="H30" s="33">
        <f t="shared" si="10"/>
        <v>160.215264</v>
      </c>
      <c r="I30" s="107">
        <f t="shared" si="10"/>
        <v>16.56446</v>
      </c>
    </row>
    <row r="31" spans="1:9" ht="17.25" customHeight="1">
      <c r="A31" s="198"/>
      <c r="B31" s="78" t="s">
        <v>106</v>
      </c>
      <c r="C31" s="33">
        <f aca="true" t="shared" si="11" ref="C31:I31">C30/C10/12</f>
        <v>0.018128</v>
      </c>
      <c r="D31" s="33">
        <f t="shared" si="11"/>
        <v>0.018128000000000002</v>
      </c>
      <c r="E31" s="33">
        <f t="shared" si="11"/>
        <v>0.018128</v>
      </c>
      <c r="F31" s="33">
        <f t="shared" si="11"/>
        <v>0.018127999999999995</v>
      </c>
      <c r="G31" s="33">
        <f t="shared" si="11"/>
        <v>0.018128</v>
      </c>
      <c r="H31" s="33">
        <f t="shared" si="11"/>
        <v>0.018128</v>
      </c>
      <c r="I31" s="107">
        <f t="shared" si="11"/>
        <v>0.0037766666666666665</v>
      </c>
    </row>
    <row r="32" spans="1:9" ht="15.75" customHeight="1" thickBot="1">
      <c r="A32" s="199"/>
      <c r="B32" s="83" t="s">
        <v>14</v>
      </c>
      <c r="C32" s="93" t="s">
        <v>317</v>
      </c>
      <c r="D32" s="93" t="s">
        <v>317</v>
      </c>
      <c r="E32" s="93" t="s">
        <v>317</v>
      </c>
      <c r="F32" s="93" t="s">
        <v>317</v>
      </c>
      <c r="G32" s="93" t="s">
        <v>317</v>
      </c>
      <c r="H32" s="93" t="s">
        <v>317</v>
      </c>
      <c r="I32" s="94" t="s">
        <v>317</v>
      </c>
    </row>
    <row r="33" spans="1:9" ht="12.75" customHeight="1" thickTop="1">
      <c r="A33" s="200" t="s">
        <v>325</v>
      </c>
      <c r="B33" s="85" t="s">
        <v>318</v>
      </c>
      <c r="C33" s="108">
        <v>0</v>
      </c>
      <c r="D33" s="108">
        <v>0</v>
      </c>
      <c r="E33" s="105">
        <v>0</v>
      </c>
      <c r="F33" s="108">
        <v>8</v>
      </c>
      <c r="G33" s="105">
        <v>8</v>
      </c>
      <c r="H33" s="105">
        <v>0</v>
      </c>
      <c r="I33" s="109">
        <v>12</v>
      </c>
    </row>
    <row r="34" spans="1:9" ht="12.75" customHeight="1">
      <c r="A34" s="201"/>
      <c r="B34" s="75" t="s">
        <v>278</v>
      </c>
      <c r="C34" s="110">
        <v>0</v>
      </c>
      <c r="D34" s="110">
        <v>0</v>
      </c>
      <c r="E34" s="33">
        <v>0</v>
      </c>
      <c r="F34" s="110">
        <f>F33*10%</f>
        <v>0.8</v>
      </c>
      <c r="G34" s="110">
        <f>G33*0.15</f>
        <v>1.2</v>
      </c>
      <c r="H34" s="110">
        <f>H33*0.15</f>
        <v>0</v>
      </c>
      <c r="I34" s="111">
        <f>I33*0.1</f>
        <v>1.2000000000000002</v>
      </c>
    </row>
    <row r="35" spans="1:9" ht="18.75" customHeight="1">
      <c r="A35" s="201"/>
      <c r="B35" s="74" t="s">
        <v>105</v>
      </c>
      <c r="C35" s="112">
        <v>0</v>
      </c>
      <c r="D35" s="112">
        <v>0</v>
      </c>
      <c r="E35" s="33">
        <v>0</v>
      </c>
      <c r="F35" s="112">
        <f>F34*1209.48</f>
        <v>967.5840000000001</v>
      </c>
      <c r="G35" s="112">
        <f>G34*1209.48</f>
        <v>1451.376</v>
      </c>
      <c r="H35" s="112">
        <f>H34*1209.48</f>
        <v>0</v>
      </c>
      <c r="I35" s="113">
        <f>I34*1209.48</f>
        <v>1451.3760000000002</v>
      </c>
    </row>
    <row r="36" spans="1:9" ht="18" customHeight="1">
      <c r="A36" s="201"/>
      <c r="B36" s="74" t="s">
        <v>106</v>
      </c>
      <c r="C36" s="114">
        <v>0</v>
      </c>
      <c r="D36" s="114">
        <v>0</v>
      </c>
      <c r="E36" s="33">
        <v>0</v>
      </c>
      <c r="F36" s="114">
        <f>F35/F10</f>
        <v>6.867168204400284</v>
      </c>
      <c r="G36" s="114">
        <f>G35/G10</f>
        <v>3.568664863535776</v>
      </c>
      <c r="H36" s="114">
        <f>H35/H10</f>
        <v>0</v>
      </c>
      <c r="I36" s="115">
        <f>I35/I10</f>
        <v>3.9709329685362524</v>
      </c>
    </row>
    <row r="37" spans="1:9" ht="18" customHeight="1" thickBot="1">
      <c r="A37" s="202"/>
      <c r="B37" s="83" t="s">
        <v>14</v>
      </c>
      <c r="C37" s="93" t="s">
        <v>317</v>
      </c>
      <c r="D37" s="93" t="s">
        <v>317</v>
      </c>
      <c r="E37" s="93" t="s">
        <v>317</v>
      </c>
      <c r="F37" s="93" t="s">
        <v>317</v>
      </c>
      <c r="G37" s="93" t="s">
        <v>317</v>
      </c>
      <c r="H37" s="93" t="s">
        <v>317</v>
      </c>
      <c r="I37" s="94" t="s">
        <v>317</v>
      </c>
    </row>
    <row r="38" spans="1:10" s="1" customFormat="1" ht="19.5" customHeight="1" thickTop="1">
      <c r="A38" s="203" t="s">
        <v>308</v>
      </c>
      <c r="B38" s="203"/>
      <c r="C38" s="116">
        <f aca="true" t="shared" si="12" ref="C38:I38">C13+C17+C22+C26+C30+C35</f>
        <v>36594.594367000005</v>
      </c>
      <c r="D38" s="116">
        <f t="shared" si="12"/>
        <v>36115.65071460001</v>
      </c>
      <c r="E38" s="116">
        <f t="shared" si="12"/>
        <v>43516.631501799995</v>
      </c>
      <c r="F38" s="116">
        <f t="shared" si="12"/>
        <v>11597.712523400001</v>
      </c>
      <c r="G38" s="116">
        <f t="shared" si="12"/>
        <v>27497.064018200002</v>
      </c>
      <c r="H38" s="116">
        <f t="shared" si="12"/>
        <v>47705.196729</v>
      </c>
      <c r="I38" s="116">
        <f t="shared" si="12"/>
        <v>25336.74694</v>
      </c>
      <c r="J38" s="77">
        <f>SUM(C38:I38)</f>
        <v>228363.59679400004</v>
      </c>
    </row>
    <row r="39" spans="3:9" s="1" customFormat="1" ht="12.75">
      <c r="C39" s="117"/>
      <c r="D39" s="117"/>
      <c r="E39" s="117"/>
      <c r="F39" s="117"/>
      <c r="G39" s="117"/>
      <c r="H39" s="117"/>
      <c r="I39" s="117"/>
    </row>
    <row r="40" spans="3:9" s="1" customFormat="1" ht="12.75">
      <c r="C40" s="118">
        <f aca="true" t="shared" si="13" ref="C40:I40">C38/C10/12</f>
        <v>5.652547786067347</v>
      </c>
      <c r="D40" s="118">
        <f t="shared" si="13"/>
        <v>5.677490208545559</v>
      </c>
      <c r="E40" s="118">
        <f t="shared" si="13"/>
        <v>5.912907155524756</v>
      </c>
      <c r="F40" s="118">
        <f t="shared" si="13"/>
        <v>6.859304780813816</v>
      </c>
      <c r="G40" s="118">
        <f t="shared" si="13"/>
        <v>5.634182447791165</v>
      </c>
      <c r="H40" s="118">
        <f t="shared" si="13"/>
        <v>5.397736674473863</v>
      </c>
      <c r="I40" s="118">
        <f t="shared" si="13"/>
        <v>5.776732088463292</v>
      </c>
    </row>
    <row r="78" ht="12.75">
      <c r="E78" t="s">
        <v>326</v>
      </c>
    </row>
  </sheetData>
  <sheetProtection/>
  <mergeCells count="12">
    <mergeCell ref="A16:A19"/>
    <mergeCell ref="A20:A24"/>
    <mergeCell ref="A25:A28"/>
    <mergeCell ref="A33:A37"/>
    <mergeCell ref="A38:B38"/>
    <mergeCell ref="A29:A32"/>
    <mergeCell ref="C7:E7"/>
    <mergeCell ref="A6:B6"/>
    <mergeCell ref="A7:A8"/>
    <mergeCell ref="B7:B8"/>
    <mergeCell ref="A5:E5"/>
    <mergeCell ref="A12:A15"/>
  </mergeCells>
  <printOptions/>
  <pageMargins left="0.3937007874015748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2015-05-15T07:42:36Z</cp:lastPrinted>
  <dcterms:created xsi:type="dcterms:W3CDTF">2007-12-13T08:11:03Z</dcterms:created>
  <dcterms:modified xsi:type="dcterms:W3CDTF">2015-05-15T07:45:42Z</dcterms:modified>
  <cp:category/>
  <cp:version/>
  <cp:contentType/>
  <cp:contentStatus/>
</cp:coreProperties>
</file>